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gmediallc-my.sharepoint.com/personal/sfalcon_epgmediallc_onmicrosoft_com/Documents/Desktop/KPI Reports/"/>
    </mc:Choice>
  </mc:AlternateContent>
  <xr:revisionPtr revIDLastSave="850" documentId="11_6B6DD384FC8789FB92FC1774295A329C3929EF86" xr6:coauthVersionLast="47" xr6:coauthVersionMax="47" xr10:uidLastSave="{1E9C95FC-A9A7-4B3D-90E9-2C8BCC0ABB92}"/>
  <bookViews>
    <workbookView xWindow="-108" yWindow="-108" windowWidth="23256" windowHeight="12576" firstSheet="3" activeTab="11" xr2:uid="{00000000-000D-0000-FFFF-FFFF00000000}"/>
  </bookViews>
  <sheets>
    <sheet name="Jan 2021" sheetId="1" r:id="rId1"/>
    <sheet name="Feb 2021" sheetId="2" r:id="rId2"/>
    <sheet name="March 2021" sheetId="3" r:id="rId3"/>
    <sheet name="April 2021" sheetId="4" r:id="rId4"/>
    <sheet name="May 2021" sheetId="5" r:id="rId5"/>
    <sheet name="June 2021" sheetId="6" r:id="rId6"/>
    <sheet name="July 2021" sheetId="7" r:id="rId7"/>
    <sheet name="August 2021" sheetId="8" r:id="rId8"/>
    <sheet name="Sept 2021" sheetId="9" r:id="rId9"/>
    <sheet name="Oct 2021" sheetId="10" r:id="rId10"/>
    <sheet name="Nov 2021" sheetId="11" r:id="rId11"/>
    <sheet name="Dec 2021" sheetId="12" r:id="rId12"/>
  </sheets>
  <definedNames>
    <definedName name="_xlnm._FilterDatabase" localSheetId="3" hidden="1">'April 2021'!$B$3:$W$3</definedName>
    <definedName name="_xlnm._FilterDatabase" localSheetId="7" hidden="1">'August 2021'!$C$2:$W$2</definedName>
    <definedName name="_xlnm._FilterDatabase" localSheetId="11" hidden="1">'Dec 2021'!$C$3:$W$3</definedName>
    <definedName name="_xlnm._FilterDatabase" localSheetId="1" hidden="1">'Feb 2021'!$A$3:$W$3</definedName>
    <definedName name="_xlnm._FilterDatabase" localSheetId="0" hidden="1">'Jan 2021'!$A$3:$W$3</definedName>
    <definedName name="_xlnm._FilterDatabase" localSheetId="6" hidden="1">'July 2021'!$A$3:$W$3</definedName>
    <definedName name="_xlnm._FilterDatabase" localSheetId="5" hidden="1">'June 2021'!$A$3:$W$45</definedName>
    <definedName name="_xlnm._FilterDatabase" localSheetId="2" hidden="1">'March 2021'!$A$3:$W$3</definedName>
    <definedName name="_xlnm._FilterDatabase" localSheetId="4" hidden="1">'May 2021'!$A$3:$W$47</definedName>
    <definedName name="_xlnm._FilterDatabase" localSheetId="10" hidden="1">'Nov 2021'!$A$3:$W$3</definedName>
    <definedName name="_xlnm._FilterDatabase" localSheetId="9" hidden="1">'Oct 2021'!$A$3:$W$3</definedName>
    <definedName name="_xlnm._FilterDatabase" localSheetId="8" hidden="1">'Sept 2021'!$A$3:$W$3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2" l="1"/>
  <c r="I22" i="12"/>
  <c r="H23" i="12"/>
  <c r="I23" i="12"/>
  <c r="H24" i="12"/>
  <c r="I24" i="12"/>
  <c r="I21" i="12"/>
  <c r="H21" i="12"/>
  <c r="I18" i="12"/>
  <c r="H18" i="12"/>
  <c r="I17" i="12"/>
  <c r="H17" i="12"/>
  <c r="I14" i="12"/>
  <c r="H14" i="12"/>
  <c r="I11" i="12"/>
  <c r="H11" i="12"/>
  <c r="I8" i="12"/>
  <c r="H8" i="12"/>
  <c r="I5" i="12"/>
  <c r="H5" i="12"/>
  <c r="I54" i="8" l="1"/>
  <c r="H54" i="8"/>
  <c r="I51" i="8"/>
  <c r="H51" i="8"/>
  <c r="I48" i="8"/>
  <c r="H48" i="8"/>
  <c r="I45" i="8"/>
  <c r="H45" i="8"/>
  <c r="I42" i="8"/>
  <c r="H42" i="8"/>
  <c r="I39" i="8"/>
  <c r="H39" i="8"/>
  <c r="I36" i="8"/>
  <c r="H36" i="8"/>
  <c r="H29" i="8"/>
  <c r="I29" i="8"/>
  <c r="H30" i="8"/>
  <c r="I30" i="8"/>
  <c r="H31" i="8"/>
  <c r="I31" i="8"/>
  <c r="H32" i="8"/>
  <c r="I32" i="8"/>
  <c r="H33" i="8"/>
  <c r="I33" i="8"/>
  <c r="I28" i="8"/>
  <c r="H28" i="8"/>
  <c r="H21" i="8"/>
  <c r="I21" i="8"/>
  <c r="H22" i="8"/>
  <c r="I22" i="8"/>
  <c r="H23" i="8"/>
  <c r="I23" i="8"/>
  <c r="H24" i="8"/>
  <c r="I24" i="8"/>
  <c r="H25" i="8"/>
  <c r="I25" i="8"/>
  <c r="I20" i="8"/>
  <c r="H20" i="8"/>
  <c r="H13" i="8"/>
  <c r="I13" i="8"/>
  <c r="H14" i="8"/>
  <c r="I14" i="8"/>
  <c r="H15" i="8"/>
  <c r="I15" i="8"/>
  <c r="H16" i="8"/>
  <c r="I16" i="8"/>
  <c r="H17" i="8"/>
  <c r="I17" i="8"/>
  <c r="I12" i="8"/>
  <c r="H12" i="8"/>
  <c r="I30" i="11"/>
  <c r="H30" i="11"/>
  <c r="G30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H25" i="11"/>
  <c r="I25" i="11"/>
  <c r="H26" i="11"/>
  <c r="I26" i="11"/>
  <c r="H27" i="11"/>
  <c r="I27" i="11"/>
  <c r="I17" i="11"/>
  <c r="H17" i="11"/>
  <c r="I14" i="11"/>
  <c r="H14" i="11"/>
  <c r="I11" i="11"/>
  <c r="H11" i="11"/>
  <c r="I8" i="11"/>
  <c r="H8" i="11"/>
  <c r="I5" i="11"/>
  <c r="H5" i="11"/>
  <c r="I9" i="8"/>
  <c r="H9" i="8"/>
  <c r="I8" i="8"/>
  <c r="H8" i="8"/>
  <c r="I7" i="8"/>
  <c r="H7" i="8"/>
  <c r="I6" i="8"/>
  <c r="H6" i="8"/>
  <c r="I5" i="8"/>
  <c r="H5" i="8"/>
  <c r="I4" i="8"/>
  <c r="H4" i="8"/>
  <c r="H74" i="9"/>
  <c r="I74" i="9"/>
  <c r="H75" i="9"/>
  <c r="I75" i="9"/>
  <c r="H76" i="9"/>
  <c r="I76" i="9"/>
  <c r="H77" i="9"/>
  <c r="I77" i="9"/>
  <c r="H78" i="9"/>
  <c r="I78" i="9"/>
  <c r="H79" i="9"/>
  <c r="I79" i="9"/>
  <c r="H80" i="9"/>
  <c r="I80" i="9"/>
  <c r="H81" i="9"/>
  <c r="I81" i="9"/>
  <c r="H82" i="9"/>
  <c r="I82" i="9"/>
  <c r="H83" i="9"/>
  <c r="I83" i="9"/>
  <c r="H84" i="9"/>
  <c r="I84" i="9"/>
  <c r="I73" i="9"/>
  <c r="H73" i="9"/>
  <c r="I70" i="9"/>
  <c r="H70" i="9"/>
  <c r="I69" i="9"/>
  <c r="H69" i="9"/>
  <c r="I68" i="9"/>
  <c r="H68" i="9"/>
  <c r="I67" i="9"/>
  <c r="H67" i="9"/>
  <c r="I66" i="9"/>
  <c r="H66" i="9"/>
  <c r="I65" i="9"/>
  <c r="H65" i="9"/>
  <c r="I64" i="9"/>
  <c r="H64" i="9"/>
  <c r="I63" i="9"/>
  <c r="H63" i="9"/>
  <c r="I62" i="9"/>
  <c r="H62" i="9"/>
  <c r="I61" i="9"/>
  <c r="H61" i="9"/>
  <c r="I58" i="9"/>
  <c r="H58" i="9"/>
  <c r="I57" i="9"/>
  <c r="H57" i="9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4" i="9"/>
  <c r="H44" i="9"/>
  <c r="I41" i="9"/>
  <c r="H41" i="9"/>
  <c r="I63" i="10"/>
  <c r="H63" i="10"/>
  <c r="I52" i="10"/>
  <c r="H52" i="10"/>
  <c r="H50" i="10"/>
  <c r="I50" i="10"/>
  <c r="H51" i="10"/>
  <c r="I51" i="10"/>
  <c r="H53" i="10"/>
  <c r="I53" i="10"/>
  <c r="H54" i="10"/>
  <c r="I54" i="10"/>
  <c r="H55" i="10"/>
  <c r="I55" i="10"/>
  <c r="H56" i="10"/>
  <c r="I56" i="10"/>
  <c r="H57" i="10"/>
  <c r="I57" i="10"/>
  <c r="H58" i="10"/>
  <c r="I58" i="10"/>
  <c r="H59" i="10"/>
  <c r="I59" i="10"/>
  <c r="H60" i="10"/>
  <c r="I60" i="10"/>
  <c r="I49" i="10"/>
  <c r="H49" i="10"/>
  <c r="I46" i="10"/>
  <c r="H46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6" i="10"/>
  <c r="H36" i="10"/>
  <c r="I35" i="10"/>
  <c r="H35" i="10"/>
  <c r="I34" i="10"/>
  <c r="H34" i="10"/>
  <c r="I33" i="10"/>
  <c r="H33" i="10"/>
  <c r="I30" i="10"/>
  <c r="H30" i="10"/>
  <c r="H25" i="10"/>
  <c r="I25" i="10"/>
  <c r="H26" i="10"/>
  <c r="I26" i="10"/>
  <c r="H27" i="10"/>
  <c r="I27" i="10"/>
  <c r="I24" i="10"/>
  <c r="H24" i="10"/>
  <c r="H19" i="10"/>
  <c r="I19" i="10"/>
  <c r="H20" i="10"/>
  <c r="I20" i="10"/>
  <c r="H21" i="10"/>
  <c r="I21" i="10"/>
  <c r="I18" i="10"/>
  <c r="H18" i="10"/>
  <c r="H13" i="10"/>
  <c r="I13" i="10"/>
  <c r="H14" i="10"/>
  <c r="I14" i="10"/>
  <c r="H15" i="10"/>
  <c r="I15" i="10"/>
  <c r="I12" i="10"/>
  <c r="H12" i="10"/>
  <c r="I9" i="10"/>
  <c r="H9" i="10"/>
  <c r="I8" i="10"/>
  <c r="H8" i="10"/>
  <c r="I7" i="10"/>
  <c r="H7" i="10"/>
  <c r="I6" i="10"/>
  <c r="H6" i="10"/>
  <c r="I5" i="10"/>
  <c r="H5" i="10"/>
  <c r="H35" i="9"/>
  <c r="I35" i="9"/>
  <c r="H36" i="9"/>
  <c r="I36" i="9"/>
  <c r="H37" i="9"/>
  <c r="I37" i="9"/>
  <c r="H38" i="9"/>
  <c r="I38" i="9"/>
  <c r="I34" i="9"/>
  <c r="H34" i="9"/>
  <c r="H28" i="9"/>
  <c r="I28" i="9"/>
  <c r="H29" i="9"/>
  <c r="I29" i="9"/>
  <c r="H30" i="9"/>
  <c r="I30" i="9"/>
  <c r="H31" i="9"/>
  <c r="I31" i="9"/>
  <c r="I27" i="9"/>
  <c r="H27" i="9"/>
  <c r="H21" i="9"/>
  <c r="I21" i="9"/>
  <c r="H22" i="9"/>
  <c r="I22" i="9"/>
  <c r="H23" i="9"/>
  <c r="I23" i="9"/>
  <c r="H24" i="9"/>
  <c r="I24" i="9"/>
  <c r="I20" i="9"/>
  <c r="H20" i="9"/>
  <c r="H14" i="9"/>
  <c r="I14" i="9"/>
  <c r="H15" i="9"/>
  <c r="I15" i="9"/>
  <c r="H16" i="9"/>
  <c r="I16" i="9"/>
  <c r="H17" i="9"/>
  <c r="I17" i="9"/>
  <c r="I13" i="9"/>
  <c r="H13" i="9"/>
  <c r="I10" i="9"/>
  <c r="H10" i="9"/>
  <c r="I9" i="9"/>
  <c r="H9" i="9"/>
  <c r="I8" i="9"/>
  <c r="H8" i="9"/>
  <c r="I7" i="9"/>
  <c r="H7" i="9"/>
  <c r="I6" i="9"/>
  <c r="H6" i="9"/>
  <c r="M50" i="7"/>
  <c r="Q50" i="7"/>
  <c r="P50" i="7"/>
  <c r="N50" i="7"/>
  <c r="K50" i="7"/>
  <c r="J50" i="7"/>
  <c r="P36" i="7"/>
  <c r="Q36" i="7"/>
  <c r="N36" i="7"/>
  <c r="M36" i="7"/>
  <c r="K36" i="7"/>
  <c r="J36" i="7"/>
  <c r="I48" i="7"/>
  <c r="H48" i="7"/>
  <c r="I45" i="7"/>
  <c r="H45" i="7"/>
  <c r="I44" i="7"/>
  <c r="H44" i="7"/>
  <c r="I41" i="7"/>
  <c r="H41" i="7"/>
  <c r="I38" i="7"/>
  <c r="H38" i="7"/>
  <c r="H31" i="7"/>
  <c r="I31" i="7"/>
  <c r="H32" i="7"/>
  <c r="I32" i="7"/>
  <c r="H33" i="7"/>
  <c r="I33" i="7"/>
  <c r="H34" i="7"/>
  <c r="I34" i="7"/>
  <c r="H35" i="7"/>
  <c r="I35" i="7"/>
  <c r="I30" i="7"/>
  <c r="H30" i="7"/>
  <c r="I27" i="7"/>
  <c r="H27" i="7"/>
  <c r="H23" i="7"/>
  <c r="I23" i="7"/>
  <c r="H24" i="7"/>
  <c r="I24" i="7"/>
  <c r="H25" i="7"/>
  <c r="I25" i="7"/>
  <c r="H26" i="7"/>
  <c r="I26" i="7"/>
  <c r="I22" i="7"/>
  <c r="H22" i="7"/>
  <c r="H14" i="7"/>
  <c r="I14" i="7"/>
  <c r="H15" i="7"/>
  <c r="I15" i="7"/>
  <c r="H16" i="7"/>
  <c r="I16" i="7"/>
  <c r="H17" i="7"/>
  <c r="I17" i="7"/>
  <c r="H18" i="7"/>
  <c r="I18" i="7"/>
  <c r="I13" i="7"/>
  <c r="H13" i="7"/>
  <c r="I10" i="7"/>
  <c r="H10" i="7"/>
  <c r="I9" i="7"/>
  <c r="H9" i="7"/>
  <c r="I8" i="7"/>
  <c r="H8" i="7"/>
  <c r="I7" i="7"/>
  <c r="H7" i="7"/>
  <c r="I6" i="7"/>
  <c r="H6" i="7"/>
  <c r="I5" i="7"/>
  <c r="H5" i="7"/>
  <c r="H35" i="6"/>
  <c r="I35" i="6"/>
  <c r="H36" i="6"/>
  <c r="I36" i="6"/>
  <c r="H37" i="6"/>
  <c r="I37" i="6"/>
  <c r="H38" i="6"/>
  <c r="I38" i="6"/>
  <c r="I34" i="6"/>
  <c r="H34" i="6"/>
  <c r="H28" i="6"/>
  <c r="I28" i="6"/>
  <c r="H29" i="6"/>
  <c r="I29" i="6"/>
  <c r="H30" i="6"/>
  <c r="I30" i="6"/>
  <c r="H31" i="6"/>
  <c r="I31" i="6"/>
  <c r="I27" i="6"/>
  <c r="H27" i="6"/>
  <c r="H21" i="6"/>
  <c r="I21" i="6"/>
  <c r="H22" i="6"/>
  <c r="I22" i="6"/>
  <c r="H23" i="6"/>
  <c r="I23" i="6"/>
  <c r="H24" i="6"/>
  <c r="I24" i="6"/>
  <c r="I20" i="6"/>
  <c r="H20" i="6"/>
  <c r="H6" i="6"/>
  <c r="H13" i="6"/>
  <c r="I13" i="6"/>
  <c r="H14" i="6"/>
  <c r="I14" i="6"/>
  <c r="H15" i="6"/>
  <c r="I15" i="6"/>
  <c r="H16" i="6"/>
  <c r="I16" i="6"/>
  <c r="H17" i="6"/>
  <c r="I17" i="6"/>
  <c r="I12" i="6"/>
  <c r="H12" i="6"/>
  <c r="I9" i="6"/>
  <c r="H9" i="6"/>
  <c r="I8" i="6"/>
  <c r="H8" i="6"/>
  <c r="I7" i="6"/>
  <c r="H7" i="6"/>
  <c r="I6" i="6"/>
  <c r="I5" i="6"/>
  <c r="H5" i="6"/>
  <c r="I43" i="5"/>
  <c r="H43" i="5"/>
  <c r="I40" i="5"/>
  <c r="H40" i="5"/>
  <c r="H32" i="5"/>
  <c r="I32" i="5"/>
  <c r="H33" i="5"/>
  <c r="I33" i="5"/>
  <c r="H34" i="5"/>
  <c r="I34" i="5"/>
  <c r="H35" i="5"/>
  <c r="I35" i="5"/>
  <c r="H36" i="5"/>
  <c r="I36" i="5"/>
  <c r="H37" i="5"/>
  <c r="I37" i="5"/>
  <c r="I31" i="5"/>
  <c r="H31" i="5"/>
  <c r="H23" i="5"/>
  <c r="I23" i="5"/>
  <c r="H24" i="5"/>
  <c r="I24" i="5"/>
  <c r="H25" i="5"/>
  <c r="I25" i="5"/>
  <c r="H26" i="5"/>
  <c r="I26" i="5"/>
  <c r="H27" i="5"/>
  <c r="I27" i="5"/>
  <c r="H28" i="5"/>
  <c r="I28" i="5"/>
  <c r="I22" i="5"/>
  <c r="H22" i="5"/>
  <c r="H14" i="5"/>
  <c r="I14" i="5"/>
  <c r="H15" i="5"/>
  <c r="I15" i="5"/>
  <c r="H16" i="5"/>
  <c r="I16" i="5"/>
  <c r="H17" i="5"/>
  <c r="I17" i="5"/>
  <c r="H18" i="5"/>
  <c r="I18" i="5"/>
  <c r="H19" i="5"/>
  <c r="I19" i="5"/>
  <c r="I13" i="5"/>
  <c r="H13" i="5"/>
  <c r="H6" i="5"/>
  <c r="I6" i="5"/>
  <c r="H7" i="5"/>
  <c r="I7" i="5"/>
  <c r="H8" i="5"/>
  <c r="I8" i="5"/>
  <c r="H9" i="5"/>
  <c r="I9" i="5"/>
  <c r="H10" i="5"/>
  <c r="I10" i="5"/>
  <c r="I5" i="5"/>
  <c r="H5" i="5"/>
  <c r="I30" i="4"/>
  <c r="H30" i="4"/>
  <c r="I27" i="4"/>
  <c r="I24" i="4"/>
  <c r="H27" i="4"/>
  <c r="H24" i="4"/>
  <c r="H20" i="4"/>
  <c r="I20" i="4"/>
  <c r="H21" i="4"/>
  <c r="I21" i="4"/>
  <c r="I19" i="4"/>
  <c r="H19" i="4"/>
  <c r="H15" i="4"/>
  <c r="I15" i="4"/>
  <c r="H16" i="4"/>
  <c r="I16" i="4"/>
  <c r="I14" i="4"/>
  <c r="H14" i="4"/>
  <c r="H10" i="4"/>
  <c r="I10" i="4"/>
  <c r="H11" i="4"/>
  <c r="I11" i="4"/>
  <c r="I9" i="4"/>
  <c r="H9" i="4"/>
  <c r="I6" i="4"/>
  <c r="H6" i="4"/>
  <c r="I5" i="4"/>
  <c r="H5" i="4"/>
  <c r="H37" i="3"/>
  <c r="I37" i="3"/>
  <c r="H38" i="3"/>
  <c r="I38" i="3"/>
  <c r="H39" i="3"/>
  <c r="I39" i="3"/>
  <c r="H40" i="3"/>
  <c r="I40" i="3"/>
  <c r="I36" i="3"/>
  <c r="H36" i="3"/>
  <c r="I33" i="3"/>
  <c r="H33" i="3"/>
  <c r="I30" i="3"/>
  <c r="H30" i="3"/>
  <c r="H26" i="3"/>
  <c r="I26" i="3"/>
  <c r="H27" i="3"/>
  <c r="I27" i="3"/>
  <c r="I25" i="3"/>
  <c r="H25" i="3"/>
  <c r="H21" i="3"/>
  <c r="I21" i="3"/>
  <c r="H22" i="3"/>
  <c r="I22" i="3"/>
  <c r="I20" i="3"/>
  <c r="H20" i="3"/>
  <c r="H16" i="3"/>
  <c r="I16" i="3"/>
  <c r="H17" i="3"/>
  <c r="I17" i="3"/>
  <c r="I15" i="3"/>
  <c r="H15" i="3"/>
  <c r="H11" i="3"/>
  <c r="I11" i="3"/>
  <c r="H12" i="3"/>
  <c r="I12" i="3"/>
  <c r="I10" i="3"/>
  <c r="H10" i="3"/>
  <c r="I7" i="3"/>
  <c r="H7" i="3"/>
  <c r="I6" i="3"/>
  <c r="H6" i="3"/>
  <c r="I5" i="3"/>
  <c r="H5" i="3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I53" i="2"/>
  <c r="H53" i="2"/>
  <c r="I50" i="2"/>
  <c r="H50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I35" i="2"/>
  <c r="H35" i="2"/>
  <c r="I32" i="2"/>
  <c r="H32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I17" i="2"/>
  <c r="H17" i="2"/>
  <c r="I14" i="2"/>
  <c r="H14" i="2"/>
  <c r="I11" i="2"/>
  <c r="H11" i="2"/>
  <c r="I8" i="2"/>
  <c r="H8" i="2"/>
  <c r="I5" i="2"/>
  <c r="H5" i="2"/>
  <c r="H16" i="1"/>
  <c r="I16" i="1"/>
  <c r="H17" i="1"/>
  <c r="I17" i="1"/>
  <c r="I15" i="1"/>
  <c r="H15" i="1"/>
  <c r="H11" i="1"/>
  <c r="I11" i="1"/>
  <c r="H12" i="1"/>
  <c r="I12" i="1"/>
  <c r="I10" i="1"/>
  <c r="H10" i="1"/>
  <c r="H6" i="1"/>
  <c r="I6" i="1"/>
  <c r="H7" i="1"/>
  <c r="I7" i="1"/>
  <c r="I5" i="1"/>
  <c r="H5" i="1"/>
</calcChain>
</file>

<file path=xl/sharedStrings.xml><?xml version="1.0" encoding="utf-8"?>
<sst xmlns="http://schemas.openxmlformats.org/spreadsheetml/2006/main" count="1530" uniqueCount="321">
  <si>
    <t/>
  </si>
  <si>
    <t>Database</t>
  </si>
  <si>
    <t>Month</t>
  </si>
  <si>
    <t>Deployment Type</t>
  </si>
  <si>
    <t>Deployment Name</t>
  </si>
  <si>
    <t>Deploy Date</t>
  </si>
  <si>
    <t>Deployed</t>
  </si>
  <si>
    <t>Delivered</t>
  </si>
  <si>
    <t>Delivered %</t>
  </si>
  <si>
    <t>Unique
Opens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</si>
  <si>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Opens/
</t>
    </r>
    <r>
      <rPr>
        <b/>
        <sz val="8"/>
        <color rgb="FF1A295B"/>
        <rFont val="Arial"/>
      </rPr>
      <t>Deliv</t>
    </r>
  </si>
  <si>
    <t>Gross
Opens</t>
  </si>
  <si>
    <t>Unique
Clicks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</si>
  <si>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Deliv</t>
    </r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</si>
  <si>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Open</t>
    </r>
  </si>
  <si>
    <t>Gross
Clicks</t>
  </si>
  <si>
    <t>Gross
Clicks/
Deliv</t>
  </si>
  <si>
    <t>Gross
Clicks/
Open</t>
  </si>
  <si>
    <t>Spam Score</t>
  </si>
  <si>
    <t>Subject Line</t>
  </si>
  <si>
    <t>EPG Media Central Database</t>
  </si>
  <si>
    <t>Rider eNewsletter</t>
  </si>
  <si>
    <t>RDR-NL-20210105</t>
  </si>
  <si>
    <t>Rider Enews: Happy New Year! Cool New Motorcycles!</t>
  </si>
  <si>
    <t>RDR-NL-20210120</t>
  </si>
  <si>
    <t>Rider Enews: Aprilia, BMW, Honda, Moto Guzzi — Oh, My!</t>
  </si>
  <si>
    <t>RDR-NL-20210127</t>
  </si>
  <si>
    <t>Rider Enews: New Models, Updates and More!</t>
  </si>
  <si>
    <t>Rider eNewsletter Totals (3)</t>
  </si>
  <si>
    <t>Total for January 2021 (3)</t>
  </si>
  <si>
    <t>Summary of EPG Media - EPG Media Central Database (3)</t>
  </si>
  <si>
    <t>Summary of EPG Media (3)</t>
  </si>
  <si>
    <t>Ad</t>
  </si>
  <si>
    <t>Gross AD Clicks</t>
  </si>
  <si>
    <t>Ad % of all Clicks</t>
  </si>
  <si>
    <t>Ad CTR</t>
  </si>
  <si>
    <t>Summary By Brand - Unique &amp; Gross RIDER -January 2021</t>
  </si>
  <si>
    <t>Adriatic Tours</t>
  </si>
  <si>
    <t>Subscription Cntr</t>
  </si>
  <si>
    <t>Subscribe top</t>
  </si>
  <si>
    <t>RDR-NL-20210203</t>
  </si>
  <si>
    <t>KTM, Triumph, Yamaha, Benelli and Harley First Looks and Reviews</t>
  </si>
  <si>
    <t>RDR-NL-20210210</t>
  </si>
  <si>
    <t>Rider Enews: Honda Rebel 1100 First Ride, 2022 Indian Chiefs and Suzuki Hayabusa</t>
  </si>
  <si>
    <t>RDR-NL-20210217</t>
  </si>
  <si>
    <t>Rider Enews: Ducati Multistrada V4 First Ride, Triumph and Benelli Road Tests and More!</t>
  </si>
  <si>
    <t>RDR-NL-20210224</t>
  </si>
  <si>
    <t>Rider Enews: Harley Pan America 1250, New Triumph Bonnevilles, Riding 740 Miles in 2 Days on a 34-Year-Old 250</t>
  </si>
  <si>
    <t>Rider eNewsletter Totals (4)</t>
  </si>
  <si>
    <t>Rider Third Party</t>
  </si>
  <si>
    <t>RDR-EB-2020211-HalifaxDaytona Beach - Eblast 1</t>
  </si>
  <si>
    <t>Daytona Bike Week 2021 - Are You Coming?</t>
  </si>
  <si>
    <t>RDR-EB- Podcast #5 eblast</t>
  </si>
  <si>
    <t>The new Rider Magazine Podcast is here!</t>
  </si>
  <si>
    <t>RDR-EB-2020218-HalifaxDaytona Beach - Eblast 2</t>
  </si>
  <si>
    <t>Daytona Beach Bike Week 2021 - 15 Days Out!!</t>
  </si>
  <si>
    <t>RDR-EB- Podcast #6 eblast</t>
  </si>
  <si>
    <t>RDR-EB-2020225-HalifaxDaytona Beach - Eblast 3</t>
  </si>
  <si>
    <t>Daytona Beach Bike Week 2021 - 7 Days Out!!</t>
  </si>
  <si>
    <t>Rider Third Party Totals (5)</t>
  </si>
  <si>
    <t>Total for February 2021 (9)</t>
  </si>
  <si>
    <t>Summary of EPG Media - EPG Media Central Database (9)</t>
  </si>
  <si>
    <t>Summary of EPG Media (9)</t>
  </si>
  <si>
    <t>Summary By Brand - Unique &amp; Gross RIDER -February  2021</t>
  </si>
  <si>
    <t>Pic #1</t>
  </si>
  <si>
    <t>Bike week Logo</t>
  </si>
  <si>
    <t>Start Planning</t>
  </si>
  <si>
    <t>51 Supercross pic</t>
  </si>
  <si>
    <t>Don't miss out</t>
  </si>
  <si>
    <t>Plan stay pic</t>
  </si>
  <si>
    <t>Plan your stay</t>
  </si>
  <si>
    <t>#2 Logo</t>
  </si>
  <si>
    <t>Plan Now</t>
  </si>
  <si>
    <t>Visit Responsible</t>
  </si>
  <si>
    <t>Facebook</t>
  </si>
  <si>
    <t>Instagram</t>
  </si>
  <si>
    <t>Linke website</t>
  </si>
  <si>
    <t>Listen</t>
  </si>
  <si>
    <t>RDR-NL-20210303</t>
  </si>
  <si>
    <t>Rider Enews: Silver Shotgun, Edelweiss Best of Greece, MV Agusta Brutale and the Honda PCX!</t>
  </si>
  <si>
    <t>RDR-NL-20210310</t>
  </si>
  <si>
    <t>Rider Enews: We Ride the Indian FTR S and Yamaha MT-09, Plus First Looks from Honda and Triumph!</t>
  </si>
  <si>
    <t>RDR-NL-20210317</t>
  </si>
  <si>
    <t>Rider Enews: Honda CRF450RL and CBR1000RR-R Fireblade SP Tested! Kawasaki KZ1000R Eddie Lawson Replica and More!</t>
  </si>
  <si>
    <t>RDR-NL-20210324</t>
  </si>
  <si>
    <t>Rider Enews: Reviews From BMW, Kawasaki, KTM, Dunlop and More!</t>
  </si>
  <si>
    <t>RDR-NL-20210331</t>
  </si>
  <si>
    <t>Rider Enews: Aprilia Tuono 660 and Kawasaki KLX300SM First Rides, BMW C 400 GT First Look, Harley-Davidson Pan America Demo Tour</t>
  </si>
  <si>
    <t>Rider eNewsletter Totals (5)</t>
  </si>
  <si>
    <t>RDR-EB- Podcast #7 eblast</t>
  </si>
  <si>
    <t>Rider Magazine Insider Podcast: Ep. 07, Michael Lock, CEO of AMA Pro Racing</t>
  </si>
  <si>
    <t>RDR-EB- Podcast #8 eblast</t>
  </si>
  <si>
    <t>Rider Magazine Insider Podcast: Ep. 08, Rainer Buck, Edelweiss Bike Travel</t>
  </si>
  <si>
    <t>RDR-EB-20210322-Edelwiess test</t>
  </si>
  <si>
    <t>Best of Greece Tour with Edelweiss Bike Travel</t>
  </si>
  <si>
    <t>Rider Third Party Totals (3)</t>
  </si>
  <si>
    <t>Total for March 2021 (8)</t>
  </si>
  <si>
    <t>Summary of EPG Media - EPG Media Central Database (8)</t>
  </si>
  <si>
    <t>Summary of EPG Media (8)</t>
  </si>
  <si>
    <t>Summary By Brand - Unique &amp; Gross RIDER -March  2021</t>
  </si>
  <si>
    <t>Nelson Rigg</t>
  </si>
  <si>
    <t>Rider Insurance</t>
  </si>
  <si>
    <t>Greece pic 1</t>
  </si>
  <si>
    <t>Link to website</t>
  </si>
  <si>
    <t>Email</t>
  </si>
  <si>
    <t>Book now</t>
  </si>
  <si>
    <t>Best of Greece map</t>
  </si>
  <si>
    <t>RDR-NL-20210408</t>
  </si>
  <si>
    <t>Rider Enews: KTM 890 Adventure R and Royal Enfield Meteor 350 Tested</t>
  </si>
  <si>
    <t>RDR-NL-20210415</t>
  </si>
  <si>
    <t>Indian Super Chief Limited First Ride, Honda and Ducati Video Reviews, Triumph Scrambler 1200 Steve McQueen Edition</t>
  </si>
  <si>
    <t>RDR-NL-20210422</t>
  </si>
  <si>
    <t>Rider Enews: H-D Pan America 1250 First Ride, New Kawasaki and Triumph Video Reviews, and More!</t>
  </si>
  <si>
    <t>RDR-NL-20210428</t>
  </si>
  <si>
    <t>Rider Enews: 2022 Suzuki GSX-S1000 and Triumph Street Scrambler, We’re Hiring and The Bad Editor</t>
  </si>
  <si>
    <t>RDR-EB- Podcast #9 eblast</t>
  </si>
  <si>
    <t>Rider Magazine Insider Podcast: Ep. 09, Melissa Holbrook Pierson, author of The Perfect Vehicle</t>
  </si>
  <si>
    <t>RDR-EB- Podcast #10 eblast</t>
  </si>
  <si>
    <t>Rider Magazine Insider Podcast: Ep. 10, Christian Dutcher, Director of Americade</t>
  </si>
  <si>
    <t>RDR-EB- Podcast #11 eblast</t>
  </si>
  <si>
    <t>Rider Magazine Insider Podcast: Ep. 11, Peter Jones, motojournalist and author of The Bad Editor</t>
  </si>
  <si>
    <t>Total for April 2021 (7)</t>
  </si>
  <si>
    <t>Summary of EPG Media - EPG Media Central Database (7)</t>
  </si>
  <si>
    <t>Summary of EPG Media (7)</t>
  </si>
  <si>
    <t>Natl Cycle</t>
  </si>
  <si>
    <t>Rider Ins</t>
  </si>
  <si>
    <t>Twisted Throttle</t>
  </si>
  <si>
    <t>Listen Melissa Pierson</t>
  </si>
  <si>
    <t>Christian Americade</t>
  </si>
  <si>
    <t>Peter Jones</t>
  </si>
  <si>
    <t>RDR-NL-20210505</t>
  </si>
  <si>
    <t>Rider Enews: Harley-Davidson Electra Glide Revival, Aprilia RSV4 Factory First Ride, IMS Outdoors Tour Dates, Peter Jones on the Podcast</t>
  </si>
  <si>
    <t>RDR-NL-20210512</t>
  </si>
  <si>
    <t>Rider Enews: Royal Enfield Meteor 350 Video Review, Honda Monkey Spreads Joy and More!</t>
  </si>
  <si>
    <t>RDR-NL-20210520</t>
  </si>
  <si>
    <t>Rider Enews: 2022 Yamaha YZF-R7, First Rides on the Honda CRF300L/Rally and Ducati Monster, H-D Pan America Video</t>
  </si>
  <si>
    <t>RDR-NL-20210526</t>
  </si>
  <si>
    <t>Rider Enews: ‘A Dream Come True’ Video, Yamaha YZF-R7 First Ride, Vintage Motorcycles at SFO Museum</t>
  </si>
  <si>
    <t>RDR-EB- Podcast #12 eblast - Daniel Calderon</t>
  </si>
  <si>
    <t>Rider Magazine Insider Podcast: Ep. 12: Daniel Calderon, Curator of Exhibitions at SFO Museum</t>
  </si>
  <si>
    <t>RDR-EB- Podcast #13 eblast - Dr. Gregory Frazier</t>
  </si>
  <si>
    <t>Rider Magazine Insider Podcast: Ep. 13, Dr. Gregory W. Frazier, America's #1 extreme motorcycle adventurer</t>
  </si>
  <si>
    <t>Rider Third Party Totals (2)</t>
  </si>
  <si>
    <t>Total for May 2021 (6)</t>
  </si>
  <si>
    <t>Summary of EPG Media - EPG Media Central Database (6)</t>
  </si>
  <si>
    <t>Summary of EPG Media (6)</t>
  </si>
  <si>
    <t>Summary By Brand - Unique &amp; Gross RIDER -April  2021</t>
  </si>
  <si>
    <t>Summary By Brand - Unique &amp; Gross RIDER -May  2021</t>
  </si>
  <si>
    <t>Honda Gold Wing</t>
  </si>
  <si>
    <t>PA CVB</t>
  </si>
  <si>
    <t>Rider Share</t>
  </si>
  <si>
    <t>Ride Share</t>
  </si>
  <si>
    <t>RDR-NL-20210602</t>
  </si>
  <si>
    <t>Rider Enews: Honda Gold Wing Tour DCT, Yamaha Tracer 9 GT, Triumph Speed Twin, Honda’s DCT, and More</t>
  </si>
  <si>
    <t>RDR-NL-20210609</t>
  </si>
  <si>
    <t>Rider Enews: Suzuki Hayabusa Tested, H-D Pan America 1250 Tech, and More</t>
  </si>
  <si>
    <t>RDR-NL-20210617</t>
  </si>
  <si>
    <t>Rider Enews: H-D Pan America Test, Bucket-List Adventures, Ride to Work Day, and More</t>
  </si>
  <si>
    <t>RDR-NL-20210623</t>
  </si>
  <si>
    <t>Rider Enews: Teaser for New Harley, Ride to IMS Outdoors, Moto Guzzi V7 Stone Test, and more</t>
  </si>
  <si>
    <t>RDR-NL-20210630</t>
  </si>
  <si>
    <t>Rider Enews: The 2021 Yamaha MT-07 tested, Riders Share add the latest adventure bikes, and more</t>
  </si>
  <si>
    <t>RDR-EB- Podcast #14 eblast -Andy Goldfine</t>
  </si>
  <si>
    <t>Rider Magazine Insider Podcast: Ep. 14 Andy Goldfine, Aerostich founder and Ride to Work Day advocate</t>
  </si>
  <si>
    <t>RDR-EB- Podcast #15 -Longhaulpaul, Chasing the Cure:\ for MS</t>
  </si>
  <si>
    <t>Rider Magazine Insider Podcast: Ep. 15: Longhaulpaul, Chasing the Cure: a million-mile motorcycle journey for MS</t>
  </si>
  <si>
    <t>Total for June 2021 (7)</t>
  </si>
  <si>
    <t>Summary By Brand - Unique &amp; Gross RIDER -June   2021</t>
  </si>
  <si>
    <t>Yuasa</t>
  </si>
  <si>
    <t>Hair Glove</t>
  </si>
  <si>
    <t>RDR-NL-20210707</t>
  </si>
  <si>
    <t>Rider Enews: Fabulous Greece with Edelweiss Bike Travel, 2022 BMW Motorcycle Updates, California Superbike Schol, and more</t>
  </si>
  <si>
    <t>RDR-NL-20210714</t>
  </si>
  <si>
    <t>Rider Enews: Liquid-Cooled Harley-Davidson Sportster S, Progressive IMS Outdoors Kicks Off This Weekend, HJC RPHA 90S Modular Helmet Tested</t>
  </si>
  <si>
    <t>RDR-NL-20210721</t>
  </si>
  <si>
    <t>Triumph Speed Triple 1200 RS Tested, How Husqvarna Captured America’s Heart, The Why Behind Arai Helmets, and more</t>
  </si>
  <si>
    <t>RDR-NL-20210728</t>
  </si>
  <si>
    <t>Rider Enews: BMW CE 04 Electric Scooter, ADV:Overland at the Petersen, Custom Indian FTR Builds, Valerie Thompson on the Podcast, and more</t>
  </si>
  <si>
    <t>RDR-EB- Podcast #16  eblast</t>
  </si>
  <si>
    <t>Rider Magazine Insider Podcast: Ep. 16: Wayne Rainey, president of MotoAmerica and motorcycle racing legend</t>
  </si>
  <si>
    <t>RDR-EB_20210709- IMS- Northern CA Eblast</t>
  </si>
  <si>
    <t>Adventure Out with us at Progressive IMS Outdoors</t>
  </si>
  <si>
    <t>RDR-EB-20210719- Fix my Hog eblast</t>
  </si>
  <si>
    <t>Congrats! You’ve been invited to get FREE Harley Instruction Videos, Tips &amp; More!</t>
  </si>
  <si>
    <t>RDR-EB- Podcast #17  eblast</t>
  </si>
  <si>
    <t>Rider Magazine Insider Podcast: Ep. 17: Valerie Thompson, World's Fastest Female Motorcycle Racer</t>
  </si>
  <si>
    <t>Rider Third Party Totals (4)</t>
  </si>
  <si>
    <t>Total for July 2021 (8)</t>
  </si>
  <si>
    <t>Summary By Brand - Unique &amp; Gross RIDER -July   2021</t>
  </si>
  <si>
    <t>Visit PA</t>
  </si>
  <si>
    <t>Big East</t>
  </si>
  <si>
    <t>Rocky Mountain</t>
  </si>
  <si>
    <t>All Links</t>
  </si>
  <si>
    <t>Your Invited</t>
  </si>
  <si>
    <t>Refer Friend</t>
  </si>
  <si>
    <t>RDR-NL-20210804</t>
  </si>
  <si>
    <t>RDR-NL-20210811</t>
  </si>
  <si>
    <t>RDR-NL-20210818</t>
  </si>
  <si>
    <t>RDR-NL-20210825</t>
  </si>
  <si>
    <t>RDR-NL-20210901</t>
  </si>
  <si>
    <t>Rider Enews: We Test the Kawasaki KLR650, Honda Gold Wing, Harley Sportster S, and Aprilia Tuono V4, Edelweiss Releases 2022-23 Tour Brochure, and More</t>
  </si>
  <si>
    <t>RDR-NL-20210908</t>
  </si>
  <si>
    <t>Rider Enews: We Test the BMW R 18 B and R 18 Transcontinental, New-for-2022 KTM RC 390 and Triumph Tiger 1200, Respol Honda CBR1000RRs Auctioned for Ride for Kids, and More</t>
  </si>
  <si>
    <t>RDR-NL-20210915</t>
  </si>
  <si>
    <t>Rider Enews: We Test the 2021 Yamaha Tracer 9 GT, First Looks: Triumph Speed Triple 1200 RR, Moto Guzzi V100 Mandello, and Royal Enfield Classic 350</t>
  </si>
  <si>
    <t>RDR-NL-20210922</t>
  </si>
  <si>
    <t>Rider Enews: Rider Enews: 2021 Motorcycle of the Year, BMW R 18 Transcontinental and Kawasaki KLR650 Video Reviews, Royal Enfield Classic 350 First Look</t>
  </si>
  <si>
    <t>RDR-NL-20210929</t>
  </si>
  <si>
    <t>Rider Enews: 2022 Suzuki GSX-S1000GT First Look, 2021 KTM Duke Lineup Compared, Triumph Tiger 900 Bond Edition, Riding Ohio’s Triple Nickel, and More</t>
  </si>
  <si>
    <t>RDR-EB- Podcast #20 Jon DelVecchio</t>
  </si>
  <si>
    <t>Rider Magazine Insider Podcast: Ep. 20 Jon DelVecchio, founder of Street Skills and author of Cornering Confidence</t>
  </si>
  <si>
    <t>RDR-EB- Podcast #21 - Peter Starr</t>
  </si>
  <si>
    <t>Rider Magazine Insider Podcast: Ep. 21 Peter Starr, motorcycle filmmaker, author, and MotoStarr podcast host</t>
  </si>
  <si>
    <t>RDR-EB_20210917- IMS- Show - TEXAS</t>
  </si>
  <si>
    <t>Adventure Out with Us!</t>
  </si>
  <si>
    <t>RDR-EB-20210923-HalifaxDaytona Beach - Eblast #3</t>
  </si>
  <si>
    <t>Here's good reason to ride:  Biketoberfest® is coming soon!</t>
  </si>
  <si>
    <t>RDR-EB_20210924- IMS- Show - Tennessee</t>
  </si>
  <si>
    <t>Total for September 2021 (10)</t>
  </si>
  <si>
    <t>Summary of EPG Media - EPG Media Central Database (10)</t>
  </si>
  <si>
    <t>Summary of EPG Media (10)</t>
  </si>
  <si>
    <t>Summary By Brand - Unique &amp; Gross RIDER -September 2021</t>
  </si>
  <si>
    <t>RDR-NL-20211006</t>
  </si>
  <si>
    <t>Rider Enews: First Looks - Kawasaki Z650RS, Triumph Tiger Sport 660, and Ducati Multistrada V2; Suzuki Hayabusa Tested</t>
  </si>
  <si>
    <t>RDR-NL-20211013</t>
  </si>
  <si>
    <t>Rider Enews: Yamaha Tracer 9 GT Video Review, 2022 Kawasaki KLX230S First Look, Riding the Georgia Triangle, and More</t>
  </si>
  <si>
    <t>RDR-NL-20211020</t>
  </si>
  <si>
    <t>Rider Enews: 2022 First Looks: Kawasaki Z900RS SE, Indian Jack Daniel’s Challenger Dark Horse, and Ducati Scrambler 1100 Tribute Pro</t>
  </si>
  <si>
    <t>RDR-NL-20211027</t>
  </si>
  <si>
    <t>Rider Enews: 2022 First Looks - Triumph Bonneville Gold Line Editions, Ducati Scrambler Urban Motard, Kawasaki Z900 SE, and Buell Hammerhead 1190</t>
  </si>
  <si>
    <t>RDR-EB- Podcast #22 - Americade</t>
  </si>
  <si>
    <t>Rider Magazine Insider Podcast: Ep. 22: Americade live interview with rally leaders Bill, Gini, and Christian Dutcher</t>
  </si>
  <si>
    <t>RDR-EB_20211001- IMS- Show - Florida</t>
  </si>
  <si>
    <t>RDR-EB- Podcast #23- Ryan McFarland- 20211015</t>
  </si>
  <si>
    <t>Rider Magazine Insider Podcast: Ep. 23: Ryan McFarland, founder and CEO of Strider Bikes and All Kids Bike advocate</t>
  </si>
  <si>
    <t>RDR-EB_20211018- IMS - Atlanta, GA</t>
  </si>
  <si>
    <t>RDR-EB- Podcast #24-Eddie Braun-20211029</t>
  </si>
  <si>
    <t>Ep. 24: Eddie Braun, Hollywood stuntman who completed Evel Knievel’s Snake River Canyon jump</t>
  </si>
  <si>
    <t>Total for October 2021 (9)</t>
  </si>
  <si>
    <t>Summary By Brand - Unique &amp; Gross RIDER -October 2021</t>
  </si>
  <si>
    <t>National Cycle</t>
  </si>
  <si>
    <t>WPS</t>
  </si>
  <si>
    <t>Highway 21</t>
  </si>
  <si>
    <t>IMS top Logo</t>
  </si>
  <si>
    <t>Adventure Out pic</t>
  </si>
  <si>
    <t>Buy tickets</t>
  </si>
  <si>
    <t>Lucinda Belden</t>
  </si>
  <si>
    <t>J&amp;P</t>
  </si>
  <si>
    <t>Plan trip</t>
  </si>
  <si>
    <t>Street demo</t>
  </si>
  <si>
    <t>Discover</t>
  </si>
  <si>
    <t>Live Music</t>
  </si>
  <si>
    <t>Shopping</t>
  </si>
  <si>
    <t>Continue to Ride</t>
  </si>
  <si>
    <t>Paul Pelland</t>
  </si>
  <si>
    <t>Bret Tkas</t>
  </si>
  <si>
    <t>Start your Engines Pic 1</t>
  </si>
  <si>
    <t>All about Ride Pic</t>
  </si>
  <si>
    <t>Review Routes</t>
  </si>
  <si>
    <t>Claim your pen</t>
  </si>
  <si>
    <t>Phone App</t>
  </si>
  <si>
    <t>Secure Spot</t>
  </si>
  <si>
    <t>Responsibilty</t>
  </si>
  <si>
    <t>Social Media</t>
  </si>
  <si>
    <t>Bikerfest link</t>
  </si>
  <si>
    <t>Rider Enews: BMW R 18 B and R 18 Transcontinental, Honda Grom Tested, IMS Outdoors New York Ride, “Alone” by Melissa Holbrook Pierson</t>
  </si>
  <si>
    <t>Rider Enews: Aprilia Tuono V4 First Ride, Honda Monkey Updated, Harley Street Glide Special Arctic Blast, Olympia Airglide 6 Tested</t>
  </si>
  <si>
    <t>Rider Enews: 2021 Motorcycle Buyer’s Guide, Yamaha YZF-R7 Video Review, DP Brakes and Nelson-Rigg Gear Reviews, and More</t>
  </si>
  <si>
    <t>Rider Enews: Triumph Tiger Sport 660 Prototype Revealed, 2022 Motorcycle Buyer’s Guide, Zero FXE First Look, and More</t>
  </si>
  <si>
    <t>RDR-EB_20210806- IMS- Chicago Eblast</t>
  </si>
  <si>
    <t>RDR-EB- Podcast #18  eblast</t>
  </si>
  <si>
    <t>Rider Magazine Insider Podcast: Ep. 18 Keith Code, founder and director of California Superbike School</t>
  </si>
  <si>
    <t>RDR-EB-20210812-HalifaxDaytona Beach - Eblast 1</t>
  </si>
  <si>
    <t>RDR-EB_20210818- IMS- NY Show Cancelled Eblast</t>
  </si>
  <si>
    <t>IMS Outdoors NY Event Cancelled</t>
  </si>
  <si>
    <t>RDR-EB- Podcast #19  eblast</t>
  </si>
  <si>
    <t>Rider Magazine Insider Podcast: Ep. 19 Lauren Trantham, founder of Ride My Road</t>
  </si>
  <si>
    <t>RDR-EB-20210826-HalifaxDaytona Beach - Eblast #2</t>
  </si>
  <si>
    <t>RDR-EB_20210827- IMS- Show - PA</t>
  </si>
  <si>
    <t>Adventure Out with Us</t>
  </si>
  <si>
    <t>Rider Third Party Totals (7)</t>
  </si>
  <si>
    <t>Total for August 2021 (11)</t>
  </si>
  <si>
    <t>Summary of EPG Media - EPG Media Central Database (11)</t>
  </si>
  <si>
    <t>Summary of EPG Media (11)</t>
  </si>
  <si>
    <t>Summary By Brand - Unique &amp; Gross RIDER -August   2021</t>
  </si>
  <si>
    <t>RDR-NL-20211103</t>
  </si>
  <si>
    <t>Rider Enews: More 2022 Bikes! BMW K 1600 Lineup, Husqvarna Norden 901, Royal Enfield Himalayan, Aprilia Tuareg 660, and Ducati Multistrada V4 Pikes Peak</t>
  </si>
  <si>
    <t>RDR-NL-2021110</t>
  </si>
  <si>
    <t>Rider Enews: First Rides on the Husqvarna Norden 901 and Royal Enfield Himalayan, Shinya Kimura’s Radical BMW R 18 Custom, and more!</t>
  </si>
  <si>
    <t>RDR-NL-2021117</t>
  </si>
  <si>
    <t>Rider Enews: Aprilia Tuareg 660 First Ride, First Looks at Honda Navi, Triumph Special Editions, and Ducati Streetfighter V2 and V4 SP</t>
  </si>
  <si>
    <t>RDR-NL-2021124</t>
  </si>
  <si>
    <t>Rider Enews: Honda Navi First Ride, Holiday Buyers Guide, KTM 1290 Super Duke R Evo First Look, Americade 2021 Report, and More!</t>
  </si>
  <si>
    <t>RDR-EB_20211108 - IMS - SoCal</t>
  </si>
  <si>
    <t>RDR-EB- Podcast #25-202111112</t>
  </si>
  <si>
    <t>Ep. 25: Jess Stone, designer of the K9 Moto Cockpit and founder of Ruffly</t>
  </si>
  <si>
    <t>Total for November 2021 (6)</t>
  </si>
  <si>
    <t>Summary By Brand - Unique &amp; Gross RIDER -November 2021</t>
  </si>
  <si>
    <t>RDR-NL-2021201</t>
  </si>
  <si>
    <t>Rider Enews: 2022 First Looks from Yamaha, Moto Guzzi, MV Agusta, Aprilia, Kawasaki, and Royal Enfield</t>
  </si>
  <si>
    <t>RDR-NL-2021208</t>
  </si>
  <si>
    <t>Rider Enews: 2022 First Looks from Yamaha, KTM, and Ducati, plus BMW R 18 Great Getaway, Husqvarna Norden 901 Video and more</t>
  </si>
  <si>
    <t>RDR-NL-2021215</t>
  </si>
  <si>
    <t>Rider Enews: 2022 First Looks from KTM, Kawasaki, and Ducati; Aprilia Tuareg 660 Video; Holiday Buyers Guide; and More</t>
  </si>
  <si>
    <t>RDR-NL-20211222</t>
  </si>
  <si>
    <t>Rider Enews: Triumph Tiger Sport 660 First Ride, Honda Navi Video, New Motorcycles from KTM, Royal Enfield, and Triumph</t>
  </si>
  <si>
    <t>RDR-EB- Podcast #26- Nancy Gerloff Mark Augustyn20211203</t>
  </si>
  <si>
    <t>Podcast Ep. 26: Nancy Gerloff and Mark Augustyn, creators of Mimi and Moto: The Motorcycle Monkeys</t>
  </si>
  <si>
    <t>RDR-EB-Podcast #27 Steven Goode - 20211217</t>
  </si>
  <si>
    <t>Ep. 27: Steven Goode, long-distance motorcyclist who completed the Great American Deli Schlep</t>
  </si>
  <si>
    <t>Total for December 2021 (6)</t>
  </si>
  <si>
    <t>Summary By Brand - Unique &amp; Gross RIDER -December 2021</t>
  </si>
  <si>
    <t>Rocky Mtn</t>
  </si>
  <si>
    <t>IMS total Clicks</t>
  </si>
  <si>
    <t>HaliFax Total Clicks</t>
  </si>
  <si>
    <t xml:space="preserve">IMS total Clicks </t>
  </si>
  <si>
    <t>Higway 21</t>
  </si>
  <si>
    <t>Mimi link</t>
  </si>
  <si>
    <t>GreatAM Deli link</t>
  </si>
  <si>
    <t>Mazonhelp.com</t>
  </si>
  <si>
    <t>Links 7/21 Rider Natl 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</si>
</sst>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mmm\ yyyy"/>
    <numFmt numFmtId="165" formatCode="[$-10409]mm/dd/yy"/>
    <numFmt numFmtId="166" formatCode="[$-10409]#,##0;\-#,##0"/>
    <numFmt numFmtId="167" formatCode="[$-10409]#,##0.00%"/>
    <numFmt numFmtId="168" formatCode="[$-10409]#,##0.00;\-#,##0.00"/>
  </numFmts>
  <fonts count="11">
    <font>
      <sz val="11"/>
      <color theme="1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8"/>
      <color rgb="FF1A295B"/>
      <name val="Arial"/>
    </font>
    <font>
      <sz val="8"/>
      <color rgb="FF008080"/>
      <name val="Arial"/>
    </font>
    <font>
      <b/>
      <sz val="8"/>
      <color rgb="FFFFFFFF"/>
      <name val="Arial"/>
    </font>
    <font>
      <b/>
      <sz val="10"/>
      <color rgb="FF1A295B"/>
      <name val="Arial"/>
      <family val="2"/>
    </font>
    <font>
      <b/>
      <sz val="16"/>
      <color rgb="FFFFFFFF"/>
      <name val="Arial Narrow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C5BAD"/>
        <bgColor rgb="FF2C5BAD"/>
      </patternFill>
    </fill>
    <fill>
      <patternFill patternType="solid">
        <fgColor rgb="FFBED5DD"/>
        <bgColor rgb="FFBED5DD"/>
      </patternFill>
    </fill>
    <fill>
      <patternFill patternType="solid">
        <fgColor rgb="FFDCDCDC"/>
        <bgColor rgb="FFDCDCDC"/>
      </patternFill>
    </fill>
    <fill>
      <patternFill patternType="solid">
        <fgColor rgb="FFC0C0C0"/>
        <bgColor rgb="FFC0C0C0"/>
      </patternFill>
    </fill>
    <fill>
      <patternFill patternType="solid">
        <fgColor rgb="FFA9A9A9"/>
        <bgColor rgb="FFA9A9A9"/>
      </patternFill>
    </fill>
    <fill>
      <patternFill patternType="solid">
        <fgColor rgb="FF696969"/>
        <bgColor rgb="FF696969"/>
      </patternFill>
    </fill>
    <fill>
      <patternFill patternType="solid">
        <fgColor rgb="FFFFFF00"/>
        <bgColor rgb="FFBED5DD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2" borderId="0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 readingOrder="1"/>
    </xf>
    <xf numFmtId="165" fontId="2" fillId="2" borderId="2" xfId="0" applyNumberFormat="1" applyFont="1" applyFill="1" applyBorder="1" applyAlignment="1">
      <alignment horizontal="center" vertical="top" wrapText="1" readingOrder="1"/>
    </xf>
    <xf numFmtId="166" fontId="2" fillId="2" borderId="2" xfId="0" applyNumberFormat="1" applyFont="1" applyFill="1" applyBorder="1" applyAlignment="1">
      <alignment vertical="top" wrapText="1" readingOrder="1"/>
    </xf>
    <xf numFmtId="167" fontId="2" fillId="2" borderId="2" xfId="0" applyNumberFormat="1" applyFont="1" applyFill="1" applyBorder="1" applyAlignment="1">
      <alignment horizontal="right" vertical="top" wrapText="1" readingOrder="1"/>
    </xf>
    <xf numFmtId="166" fontId="2" fillId="2" borderId="2" xfId="0" applyNumberFormat="1" applyFont="1" applyFill="1" applyBorder="1" applyAlignment="1">
      <alignment horizontal="right" vertical="top" wrapText="1" readingOrder="1"/>
    </xf>
    <xf numFmtId="168" fontId="2" fillId="2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166" fontId="2" fillId="5" borderId="1" xfId="0" applyNumberFormat="1" applyFont="1" applyFill="1" applyBorder="1" applyAlignment="1">
      <alignment vertical="top" wrapText="1" readingOrder="1"/>
    </xf>
    <xf numFmtId="167" fontId="2" fillId="5" borderId="1" xfId="0" applyNumberFormat="1" applyFont="1" applyFill="1" applyBorder="1" applyAlignment="1">
      <alignment horizontal="right" vertical="top" wrapText="1" readingOrder="1"/>
    </xf>
    <xf numFmtId="166" fontId="2" fillId="5" borderId="1" xfId="0" applyNumberFormat="1" applyFont="1" applyFill="1" applyBorder="1" applyAlignment="1">
      <alignment horizontal="right" vertical="top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166" fontId="2" fillId="6" borderId="1" xfId="0" applyNumberFormat="1" applyFont="1" applyFill="1" applyBorder="1" applyAlignment="1">
      <alignment vertical="top" wrapText="1" readingOrder="1"/>
    </xf>
    <xf numFmtId="167" fontId="2" fillId="6" borderId="1" xfId="0" applyNumberFormat="1" applyFont="1" applyFill="1" applyBorder="1" applyAlignment="1">
      <alignment horizontal="right" vertical="top" wrapText="1" readingOrder="1"/>
    </xf>
    <xf numFmtId="166" fontId="2" fillId="6" borderId="1" xfId="0" applyNumberFormat="1" applyFont="1" applyFill="1" applyBorder="1" applyAlignment="1">
      <alignment horizontal="right"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166" fontId="2" fillId="7" borderId="1" xfId="0" applyNumberFormat="1" applyFont="1" applyFill="1" applyBorder="1" applyAlignment="1">
      <alignment vertical="top" wrapText="1" readingOrder="1"/>
    </xf>
    <xf numFmtId="167" fontId="2" fillId="7" borderId="1" xfId="0" applyNumberFormat="1" applyFont="1" applyFill="1" applyBorder="1" applyAlignment="1">
      <alignment horizontal="right" vertical="top" wrapText="1" readingOrder="1"/>
    </xf>
    <xf numFmtId="166" fontId="2" fillId="7" borderId="1" xfId="0" applyNumberFormat="1" applyFont="1" applyFill="1" applyBorder="1" applyAlignment="1">
      <alignment horizontal="right"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166" fontId="5" fillId="8" borderId="1" xfId="0" applyNumberFormat="1" applyFont="1" applyFill="1" applyBorder="1" applyAlignment="1">
      <alignment vertical="center" wrapText="1" readingOrder="1"/>
    </xf>
    <xf numFmtId="167" fontId="5" fillId="8" borderId="1" xfId="0" applyNumberFormat="1" applyFont="1" applyFill="1" applyBorder="1" applyAlignment="1">
      <alignment horizontal="right" vertical="center" wrapText="1" readingOrder="1"/>
    </xf>
    <xf numFmtId="166" fontId="5" fillId="8" borderId="1" xfId="0" applyNumberFormat="1" applyFont="1" applyFill="1" applyBorder="1" applyAlignment="1">
      <alignment horizontal="right" vertical="center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0" fontId="6" fillId="9" borderId="1" xfId="0" applyNumberFormat="1" applyFont="1" applyFill="1" applyBorder="1" applyAlignment="1">
      <alignment horizontal="left" readingOrder="1"/>
    </xf>
    <xf numFmtId="1" fontId="6" fillId="9" borderId="1" xfId="0" applyNumberFormat="1" applyFont="1" applyFill="1" applyBorder="1" applyAlignment="1">
      <alignment horizontal="left" wrapText="1" readingOrder="1"/>
    </xf>
    <xf numFmtId="10" fontId="6" fillId="9" borderId="1" xfId="0" applyNumberFormat="1" applyFont="1" applyFill="1" applyBorder="1" applyAlignment="1">
      <alignment horizontal="left" wrapText="1" readingOrder="1"/>
    </xf>
    <xf numFmtId="0" fontId="9" fillId="3" borderId="0" xfId="0" applyNumberFormat="1" applyFont="1" applyFill="1" applyBorder="1" applyAlignment="1">
      <alignment wrapText="1" readingOrder="1"/>
    </xf>
    <xf numFmtId="0" fontId="9" fillId="3" borderId="0" xfId="0" applyNumberFormat="1" applyFont="1" applyFill="1" applyBorder="1" applyAlignment="1">
      <alignment horizontal="right"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165" fontId="10" fillId="10" borderId="7" xfId="0" applyNumberFormat="1" applyFont="1" applyFill="1" applyBorder="1" applyAlignment="1">
      <alignment horizontal="left" vertical="top" wrapText="1" readingOrder="1"/>
    </xf>
    <xf numFmtId="1" fontId="10" fillId="10" borderId="7" xfId="0" applyNumberFormat="1" applyFont="1" applyFill="1" applyBorder="1" applyAlignment="1">
      <alignment horizontal="right" vertical="top" wrapText="1" readingOrder="1"/>
    </xf>
    <xf numFmtId="10" fontId="10" fillId="10" borderId="5" xfId="0" applyNumberFormat="1" applyFont="1" applyFill="1" applyBorder="1" applyAlignment="1">
      <alignment horizontal="right" vertical="top" wrapText="1" readingOrder="1"/>
    </xf>
    <xf numFmtId="10" fontId="10" fillId="10" borderId="1" xfId="0" applyNumberFormat="1" applyFont="1" applyFill="1" applyBorder="1" applyAlignment="1">
      <alignment horizontal="right" vertical="top" wrapText="1" readingOrder="1"/>
    </xf>
    <xf numFmtId="0" fontId="3" fillId="4" borderId="1" xfId="0" applyNumberFormat="1" applyFont="1" applyFill="1" applyBorder="1" applyAlignment="1">
      <alignment horizontal="left" wrapText="1" readingOrder="1"/>
    </xf>
    <xf numFmtId="0" fontId="1" fillId="2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0" fontId="1" fillId="2" borderId="4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wrapText="1" readingOrder="1"/>
    </xf>
    <xf numFmtId="0" fontId="3" fillId="4" borderId="1" xfId="0" applyNumberFormat="1" applyFont="1" applyFill="1" applyBorder="1" applyAlignment="1">
      <alignment horizontal="center"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165" fontId="2" fillId="10" borderId="2" xfId="0" applyNumberFormat="1" applyFont="1" applyFill="1" applyBorder="1" applyAlignment="1">
      <alignment horizontal="center" vertical="top" wrapText="1" readingOrder="1"/>
    </xf>
    <xf numFmtId="0" fontId="4" fillId="11" borderId="2" xfId="0" applyNumberFormat="1" applyFont="1" applyFill="1" applyBorder="1" applyAlignment="1">
      <alignment vertical="top" wrapText="1" readingOrder="1"/>
    </xf>
    <xf numFmtId="165" fontId="2" fillId="11" borderId="2" xfId="0" applyNumberFormat="1" applyFont="1" applyFill="1" applyBorder="1" applyAlignment="1">
      <alignment horizontal="center" vertical="top" wrapText="1" readingOrder="1"/>
    </xf>
    <xf numFmtId="165" fontId="10" fillId="11" borderId="0" xfId="0" applyNumberFormat="1" applyFont="1" applyFill="1" applyBorder="1" applyAlignment="1">
      <alignment horizontal="left" vertical="top" wrapText="1" readingOrder="1"/>
    </xf>
    <xf numFmtId="1" fontId="10" fillId="11" borderId="0" xfId="0" applyNumberFormat="1" applyFont="1" applyFill="1" applyBorder="1" applyAlignment="1">
      <alignment horizontal="right" vertical="top" wrapText="1" readingOrder="1"/>
    </xf>
    <xf numFmtId="10" fontId="10" fillId="11" borderId="8" xfId="0" applyNumberFormat="1" applyFont="1" applyFill="1" applyBorder="1" applyAlignment="1">
      <alignment horizontal="right" vertical="top" wrapText="1" readingOrder="1"/>
    </xf>
    <xf numFmtId="10" fontId="10" fillId="11" borderId="2" xfId="0" applyNumberFormat="1" applyFont="1" applyFill="1" applyBorder="1" applyAlignment="1">
      <alignment horizontal="right" vertical="top" wrapText="1" readingOrder="1"/>
    </xf>
    <xf numFmtId="166" fontId="2" fillId="11" borderId="2" xfId="0" applyNumberFormat="1" applyFont="1" applyFill="1" applyBorder="1" applyAlignment="1">
      <alignment vertical="top" wrapText="1" readingOrder="1"/>
    </xf>
    <xf numFmtId="167" fontId="2" fillId="11" borderId="2" xfId="0" applyNumberFormat="1" applyFont="1" applyFill="1" applyBorder="1" applyAlignment="1">
      <alignment horizontal="right" vertical="top" wrapText="1" readingOrder="1"/>
    </xf>
    <xf numFmtId="166" fontId="2" fillId="11" borderId="2" xfId="0" applyNumberFormat="1" applyFont="1" applyFill="1" applyBorder="1" applyAlignment="1">
      <alignment horizontal="right" vertical="top" wrapText="1" readingOrder="1"/>
    </xf>
    <xf numFmtId="168" fontId="2" fillId="11" borderId="2" xfId="0" applyNumberFormat="1" applyFont="1" applyFill="1" applyBorder="1" applyAlignment="1">
      <alignment vertical="top" wrapText="1" readingOrder="1"/>
    </xf>
    <xf numFmtId="0" fontId="2" fillId="11" borderId="2" xfId="0" applyNumberFormat="1" applyFont="1" applyFill="1" applyBorder="1" applyAlignment="1">
      <alignment vertical="top" wrapText="1" readingOrder="1"/>
    </xf>
    <xf numFmtId="0" fontId="1" fillId="11" borderId="0" xfId="0" applyNumberFormat="1" applyFont="1" applyFill="1" applyBorder="1" applyAlignment="1">
      <alignment vertical="top" wrapText="1"/>
    </xf>
    <xf numFmtId="0" fontId="1" fillId="12" borderId="0" xfId="0" applyFont="1" applyFill="1" applyBorder="1"/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0" fontId="8" fillId="2" borderId="0" xfId="0" applyNumberFormat="1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8" fillId="2" borderId="0" xfId="0" applyNumberFormat="1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8" fillId="2" borderId="0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3" fillId="4" borderId="1" xfId="0" applyFont="1" applyFill="1" applyBorder="1" applyAlignment="1">
      <alignment wrapText="1" readingOrder="1"/>
    </xf>
    <xf numFmtId="0" fontId="3" fillId="4" borderId="1" xfId="0" applyFont="1" applyFill="1" applyBorder="1" applyAlignment="1">
      <alignment horizontal="center" wrapText="1" readingOrder="1"/>
    </xf>
    <xf numFmtId="0" fontId="4" fillId="2" borderId="2" xfId="0" applyFont="1" applyFill="1" applyBorder="1" applyAlignment="1">
      <alignment vertical="top" wrapText="1" readingOrder="1"/>
    </xf>
    <xf numFmtId="0" fontId="2" fillId="2" borderId="2" xfId="0" applyFont="1" applyFill="1" applyBorder="1" applyAlignment="1">
      <alignment vertical="top" wrapText="1" readingOrder="1"/>
    </xf>
    <xf numFmtId="0" fontId="2" fillId="5" borderId="1" xfId="0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vertical="top" wrapText="1" readingOrder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1" fillId="2" borderId="4" xfId="0" applyFont="1" applyFill="1" applyBorder="1" applyAlignment="1">
      <alignment vertical="top" wrapText="1"/>
    </xf>
    <xf numFmtId="0" fontId="8" fillId="2" borderId="0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2" fillId="5" borderId="1" xfId="0" applyFont="1" applyFill="1" applyBorder="1" applyAlignment="1">
      <alignment vertical="top" wrapText="1" readingOrder="1"/>
    </xf>
    <xf numFmtId="0" fontId="1" fillId="2" borderId="0" xfId="0" applyFont="1" applyFill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2" fillId="5" borderId="1" xfId="0" applyFont="1" applyFill="1" applyBorder="1" applyAlignment="1">
      <alignment vertical="top" wrapText="1" readingOrder="1"/>
    </xf>
    <xf numFmtId="0" fontId="1" fillId="2" borderId="0" xfId="0" applyFont="1" applyFill="1" applyAlignment="1">
      <alignment vertical="top" wrapText="1"/>
    </xf>
    <xf numFmtId="0" fontId="8" fillId="2" borderId="0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1" fillId="2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 readingOrder="1"/>
    </xf>
    <xf numFmtId="0" fontId="1" fillId="2" borderId="0" xfId="0" applyFont="1" applyFill="1" applyAlignment="1">
      <alignment vertical="top" wrapText="1"/>
    </xf>
    <xf numFmtId="0" fontId="8" fillId="2" borderId="0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1" fillId="2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1" fillId="2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 readingOrder="1"/>
    </xf>
    <xf numFmtId="0" fontId="7" fillId="3" borderId="0" xfId="0" applyNumberFormat="1" applyFont="1" applyFill="1" applyBorder="1" applyAlignment="1">
      <alignment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vertical="top" wrapText="1" readingOrder="1"/>
    </xf>
    <xf numFmtId="0" fontId="1" fillId="2" borderId="6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5" fillId="8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 readingOrder="1"/>
    </xf>
    <xf numFmtId="164" fontId="2" fillId="2" borderId="3" xfId="0" applyNumberFormat="1" applyFont="1" applyFill="1" applyBorder="1" applyAlignment="1">
      <alignment horizontal="center" vertical="top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2" fillId="6" borderId="1" xfId="0" applyNumberFormat="1" applyFont="1" applyFill="1" applyBorder="1" applyAlignment="1">
      <alignment horizontal="left" vertical="top" wrapText="1" readingOrder="1"/>
    </xf>
    <xf numFmtId="0" fontId="2" fillId="2" borderId="4" xfId="0" applyNumberFormat="1" applyFont="1" applyFill="1" applyBorder="1" applyAlignment="1">
      <alignment vertical="top" wrapText="1" readingOrder="1"/>
    </xf>
    <xf numFmtId="0" fontId="2" fillId="7" borderId="1" xfId="0" applyFont="1" applyFill="1" applyBorder="1" applyAlignment="1">
      <alignment vertical="top" wrapText="1" readingOrder="1"/>
    </xf>
    <xf numFmtId="0" fontId="1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5" fillId="8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vertical="top" wrapText="1" readingOrder="1"/>
    </xf>
    <xf numFmtId="0" fontId="2" fillId="2" borderId="3" xfId="0" applyFont="1" applyFill="1" applyBorder="1" applyAlignment="1">
      <alignment vertical="top" wrapText="1" readingOrder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horizontal="left" vertical="top" wrapText="1" readingOrder="1"/>
    </xf>
    <xf numFmtId="0" fontId="2" fillId="2" borderId="4" xfId="0" applyFont="1" applyFill="1" applyBorder="1" applyAlignment="1">
      <alignment vertical="top" wrapText="1" readingOrder="1"/>
    </xf>
    <xf numFmtId="165" fontId="10" fillId="10" borderId="0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8&amp;split_id=0&amp;start_date=01%2F01%2F2021%2000%3A00%3A00&amp;end_date=01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3&amp;split_id=0&amp;start_date=01%2F01%2F2021%2000%3A00%3A00&amp;end_date=01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8&amp;split_id=0&amp;start_date=01%2F01%2F2021%2000%3A00%3A00&amp;end_date=01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3&amp;split_id=0&amp;start_date=01%2F01%2F2021%2000%3A00%3A00&amp;end_date=01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8&amp;split_id=0&amp;start_date=01%2F01%2F2021%2000%3A00%3A00&amp;end_date=01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16&amp;split_id=0&amp;start_date=01%2F01%2F2021%2000%3A00%3A00&amp;end_date=01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16&amp;split_id=0&amp;start_date=01%2F01%2F2021%2000%3A00%3A00&amp;end_date=01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3&amp;split_id=0&amp;start_date=01%2F01%2F2021%2000%3A00%3A00&amp;end_date=01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16&amp;split_id=0&amp;start_date=01%2F01%2F2021%2000%3A00%3A00&amp;end_date=01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3&amp;split_id=0&amp;start_date=01%2F01%2F2021%2000%3A00%3A00&amp;end_date=01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16&amp;split_id=0&amp;start_date=01%2F01%2F2021%2000%3A00%3A00&amp;end_date=01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8&amp;split_id=0&amp;start_date=01%2F01%2F2021%2000%3A00%3A00&amp;end_date=01%2F31%2F2021%2000%3A00%3A00&amp;rs%3AParameterLanguage=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80&amp;split_id=0&amp;start_date=10%2F01%2F2021%2000%3A00%3A00&amp;end_date=10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3&amp;split_id=0&amp;start_date=10%2F01%2F2021%2000%3A00%3A00&amp;end_date=10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0&amp;split_id=0&amp;start_date=10%2F01%2F2021%2000%3A00%3A00&amp;end_date=10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2&amp;split_id=0&amp;start_date=10%2F01%2F2021%2000%3A00%3A00&amp;end_date=10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87&amp;split_id=0&amp;start_date=10%2F01%2F2021%2000%3A00%3A00&amp;end_date=10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2&amp;split_id=0&amp;start_date=10%2F01%2F2021%2000%3A00%3A00&amp;end_date=10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3&amp;split_id=0&amp;start_date=10%2F01%2F2021%2000%3A00%3A00&amp;end_date=10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3&amp;split_id=0&amp;start_date=10%2F01%2F2021%2000%3A00%3A00&amp;end_date=10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80&amp;split_id=0&amp;start_date=10%2F01%2F2021%2000%3A00%3A00&amp;end_date=10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0&amp;split_id=0&amp;start_date=10%2F01%2F2021%2000%3A00%3A00&amp;end_date=10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0&amp;split_id=0&amp;start_date=10%2F01%2F2021%2000%3A00%3A00&amp;end_date=10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3&amp;split_id=0&amp;start_date=10%2F01%2F2021%2000%3A00%3A00&amp;end_date=10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0&amp;split_id=0&amp;start_date=10%2F01%2F2021%2000%3A00%3A00&amp;end_date=10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80&amp;split_id=0&amp;start_date=10%2F01%2F2021%2000%3A00%3A00&amp;end_date=10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87&amp;split_id=0&amp;start_date=10%2F01%2F2021%2000%3A00%3A00&amp;end_date=10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28&amp;split_id=0&amp;start_date=10%2F01%2F2021%2000%3A00%3A00&amp;end_date=10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0&amp;split_id=0&amp;start_date=10%2F01%2F2021%2000%3A00%3A00&amp;end_date=10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28&amp;split_id=0&amp;start_date=10%2F01%2F2021%2000%3A00%3A00&amp;end_date=10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80&amp;split_id=0&amp;start_date=10%2F01%2F2021%2000%3A00%3A00&amp;end_date=10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87&amp;split_id=0&amp;start_date=10%2F01%2F2021%2000%3A00%3A00&amp;end_date=10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0&amp;split_id=0&amp;start_date=10%2F01%2F2021%2000%3A00%3A00&amp;end_date=10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87&amp;split_id=0&amp;start_date=10%2F01%2F2021%2000%3A00%3A00&amp;end_date=10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80&amp;split_id=0&amp;start_date=10%2F01%2F2021%2000%3A00%3A00&amp;end_date=10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3&amp;split_id=0&amp;start_date=10%2F01%2F2021%2000%3A00%3A00&amp;end_date=10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10&amp;split_id=0&amp;start_date=10%2F01%2F2021%2000%3A00%3A00&amp;end_date=10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87&amp;split_id=0&amp;start_date=10%2F01%2F2021%2000%3A00%3A00&amp;end_date=10%2F31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5&amp;split_id=0&amp;start_date=10%2F01%2F2021%2000%3A00%3A00&amp;end_date=10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80&amp;split_id=0&amp;start_date=10%2F01%2F2021%2000%3A00%3A00&amp;end_date=10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2&amp;split_id=0&amp;start_date=10%2F01%2F2021%2000%3A00%3A00&amp;end_date=10%2F31%2F2021%2000%3A00%3A00&amp;rs%3AParameterLanguage=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8&amp;split_id=0&amp;start_date=11%2F01%2F2021%2000%3A00%3A00&amp;end_date=11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22&amp;split_id=0&amp;start_date=11%2F01%2F2021%2000%3A00%3A00&amp;end_date=11%2F30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9&amp;split_id=0&amp;start_date=11%2F01%2F2021%2000%3A00%3A00&amp;end_date=11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8&amp;split_id=0&amp;start_date=11%2F01%2F2021%2000%3A00%3A00&amp;end_date=11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9&amp;split_id=0&amp;start_date=11%2F01%2F2021%2000%3A00%3A00&amp;end_date=11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2&amp;split_id=0&amp;start_date=11%2F01%2F2021%2000%3A00%3A00&amp;end_date=11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7&amp;split_id=0&amp;start_date=11%2F01%2F2021%2000%3A00%3A00&amp;end_date=11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7&amp;split_id=0&amp;start_date=11%2F01%2F2021%2000%3A00%3A00&amp;end_date=11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22&amp;split_id=0&amp;start_date=11%2F01%2F2021%2000%3A00%3A00&amp;end_date=11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6&amp;split_id=0&amp;start_date=11%2F01%2F2021%2000%3A00%3A00&amp;end_date=11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2&amp;split_id=0&amp;start_date=11%2F01%2F2021%2000%3A00%3A00&amp;end_date=11%2F30%2F2021%2000%3A00%3A00&amp;rs%3AParameterLanguage=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15&amp;split_id=0&amp;start_date=12%2F01%2F2021%2000%3A00%3A00&amp;end_date=12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2&amp;split_id=0&amp;start_date=12%2F01%2F2021%2000%3A00%3A00&amp;end_date=12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9&amp;split_id=0&amp;start_date=12%2F01%2F2021%2000%3A00%3A00&amp;end_date=12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82&amp;split_id=0&amp;start_date=12%2F01%2F2021%2000%3A00%3A00&amp;end_date=12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2&amp;split_id=0&amp;start_date=12%2F01%2F2021%2000%3A00%3A00&amp;end_date=12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15&amp;split_id=0&amp;start_date=12%2F01%2F2021%2000%3A00%3A00&amp;end_date=12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8&amp;split_id=0&amp;start_date=12%2F01%2F2021%2000%3A00%3A00&amp;end_date=12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82&amp;split_id=0&amp;start_date=12%2F01%2F2021%2000%3A00%3A00&amp;end_date=12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2&amp;split_id=0&amp;start_date=12%2F01%2F2021%2000%3A00%3A00&amp;end_date=12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8&amp;split_id=0&amp;start_date=12%2F01%2F2021%2000%3A00%3A00&amp;end_date=12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8&amp;split_id=0&amp;start_date=12%2F01%2F2021%2000%3A00%3A00&amp;end_date=12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2&amp;split_id=0&amp;start_date=12%2F01%2F2021%2000%3A00%3A00&amp;end_date=12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96&amp;split_id=0&amp;start_date=12%2F01%2F2021%2000%3A00%3A00&amp;end_date=12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96&amp;split_id=0&amp;start_date=12%2F01%2F2021%2000%3A00%3A00&amp;end_date=12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9&amp;split_id=0&amp;start_date=12%2F01%2F2021%2000%3A00%3A00&amp;end_date=12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72&amp;split_id=0&amp;start_date=12%2F01%2F2021%2000%3A00%3A00&amp;end_date=12%2F31%2F2021%2000%3A00%3A0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8&amp;split_id=0&amp;start_date=02%2F01%2F2021%2000%3A00%3A00&amp;end_date=02%2F28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9&amp;split_id=0&amp;start_date=02%2F01%2F2021%2000%3A00%3A00&amp;end_date=02%2F28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9&amp;split_id=0&amp;start_date=02%2F01%2F2021%2000%3A00%3A00&amp;end_date=02%2F28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69&amp;split_id=0&amp;start_date=02%2F01%2F2021%2000%3A00%3A00&amp;end_date=02%2F28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8&amp;split_id=0&amp;start_date=02%2F01%2F2021%2000%3A00%3A00&amp;end_date=02%2F28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4&amp;split_id=0&amp;start_date=02%2F01%2F2021%2000%3A00%3A00&amp;end_date=02%2F28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2&amp;split_id=0&amp;start_date=02%2F01%2F2021%2000%3A00%3A00&amp;end_date=02%2F28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6&amp;split_id=0&amp;start_date=02%2F01%2F2021%2000%3A00%3A00&amp;end_date=02%2F28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6&amp;split_id=0&amp;start_date=02%2F01%2F2021%2000%3A00%3A00&amp;end_date=02%2F28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2&amp;split_id=0&amp;start_date=02%2F01%2F2021%2000%3A00%3A00&amp;end_date=02%2F28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69&amp;split_id=0&amp;start_date=02%2F01%2F2021%2000%3A00%3A00&amp;end_date=02%2F28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4&amp;split_id=0&amp;start_date=02%2F01%2F2021%2000%3A00%3A00&amp;end_date=02%2F28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5&amp;split_id=0&amp;start_date=02%2F01%2F2021%2000%3A00%3A00&amp;end_date=02%2F28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1&amp;split_id=0&amp;start_date=02%2F01%2F2021%2000%3A00%3A00&amp;end_date=02%2F28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1&amp;split_id=0&amp;start_date=02%2F01%2F2021%2000%3A00%3A00&amp;end_date=02%2F28%2F2021%2000%3A00%3A0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0&amp;split_id=0&amp;start_date=03%2F01%2F2021%2000%3A00%3A00&amp;end_date=03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75&amp;split_id=0&amp;start_date=03%2F01%2F2021%2000%3A00%3A00&amp;end_date=03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2&amp;split_id=0&amp;start_date=03%2F01%2F2021%2000%3A00%3A00&amp;end_date=03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0&amp;split_id=0&amp;start_date=03%2F01%2F2021%2000%3A00%3A00&amp;end_date=03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1&amp;split_id=0&amp;start_date=03%2F01%2F2021%2000%3A00%3A00&amp;end_date=03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5&amp;split_id=0&amp;start_date=03%2F01%2F2021%2000%3A00%3A00&amp;end_date=03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1&amp;split_id=0&amp;start_date=03%2F01%2F2021%2000%3A00%3A00&amp;end_date=03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75&amp;split_id=0&amp;start_date=03%2F01%2F2021%2000%3A00%3A00&amp;end_date=03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1&amp;split_id=0&amp;start_date=03%2F01%2F2021%2000%3A00%3A00&amp;end_date=03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1&amp;split_id=0&amp;start_date=03%2F01%2F2021%2000%3A00%3A00&amp;end_date=03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75&amp;split_id=0&amp;start_date=03%2F01%2F2021%2000%3A00%3A00&amp;end_date=03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1&amp;split_id=0&amp;start_date=03%2F01%2F2021%2000%3A00%3A00&amp;end_date=03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2&amp;split_id=0&amp;start_date=03%2F01%2F2021%2000%3A00%3A00&amp;end_date=03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0&amp;split_id=0&amp;start_date=03%2F01%2F2021%2000%3A00%3A00&amp;end_date=03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09&amp;split_id=0&amp;start_date=03%2F01%2F2021%2000%3A00%3A00&amp;end_date=03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8&amp;split_id=0&amp;start_date=03%2F01%2F2021%2000%3A00%3A00&amp;end_date=03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09&amp;split_id=0&amp;start_date=03%2F01%2F2021%2000%3A00%3A00&amp;end_date=03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8&amp;split_id=0&amp;start_date=03%2F01%2F2021%2000%3A00%3A00&amp;end_date=03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5&amp;split_id=0&amp;start_date=03%2F01%2F2021%2000%3A00%3A00&amp;end_date=03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1&amp;split_id=0&amp;start_date=03%2F01%2F2021%2000%3A00%3A00&amp;end_date=03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5&amp;split_id=0&amp;start_date=03%2F01%2F2021%2000%3A00%3A00&amp;end_date=03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0&amp;split_id=0&amp;start_date=03%2F01%2F2021%2000%3A00%3A00&amp;end_date=03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09&amp;split_id=0&amp;start_date=03%2F01%2F2021%2000%3A00%3A00&amp;end_date=03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2&amp;split_id=0&amp;start_date=03%2F01%2F2021%2000%3A00%3A00&amp;end_date=03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42&amp;split_id=0&amp;start_date=03%2F01%2F2021%2000%3A00%3A00&amp;end_date=03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09&amp;split_id=0&amp;start_date=03%2F01%2F2021%2000%3A00%3A00&amp;end_date=03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75&amp;split_id=0&amp;start_date=03%2F01%2F2021%2000%3A00%3A00&amp;end_date=03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5&amp;split_id=0&amp;start_date=03%2F01%2F2021%2000%3A00%3A00&amp;end_date=03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0&amp;split_id=0&amp;start_date=03%2F01%2F2021%2000%3A00%3A00&amp;end_date=03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0&amp;split_id=0&amp;start_date=03%2F01%2F2021%2000%3A00%3A00&amp;end_date=03%2F31%2F2021%2000%3A00%3A00&amp;rs%3AParameterLanguage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0&amp;split_id=0&amp;start_date=04%2F01%2F2021%2000%3A00%3A00&amp;end_date=04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9&amp;split_id=0&amp;start_date=04%2F01%2F2021%2000%3A00%3A00&amp;end_date=04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07&amp;split_id=0&amp;start_date=04%2F01%2F2021%2000%3A00%3A00&amp;end_date=04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9&amp;split_id=0&amp;start_date=04%2F01%2F2021%2000%3A00%3A00&amp;end_date=04%2F30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16&amp;split_id=0&amp;start_date=04%2F01%2F2021%2000%3A00%3A00&amp;end_date=04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16&amp;split_id=0&amp;start_date=04%2F01%2F2021%2000%3A00%3A00&amp;end_date=04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7&amp;split_id=0&amp;start_date=04%2F01%2F2021%2000%3A00%3A00&amp;end_date=04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07&amp;split_id=0&amp;start_date=04%2F01%2F2021%2000%3A00%3A00&amp;end_date=04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7&amp;split_id=0&amp;start_date=04%2F01%2F2021%2000%3A00%3A00&amp;end_date=04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07&amp;split_id=0&amp;start_date=04%2F01%2F2021%2000%3A00%3A00&amp;end_date=04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9&amp;split_id=0&amp;start_date=04%2F01%2F2021%2000%3A00%3A00&amp;end_date=04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0&amp;split_id=0&amp;start_date=04%2F01%2F2021%2000%3A00%3A00&amp;end_date=04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9&amp;split_id=0&amp;start_date=04%2F01%2F2021%2000%3A00%3A00&amp;end_date=04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7&amp;split_id=0&amp;start_date=04%2F01%2F2021%2000%3A00%3A00&amp;end_date=04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4&amp;split_id=0&amp;start_date=04%2F01%2F2021%2000%3A00%3A00&amp;end_date=04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9&amp;split_id=0&amp;start_date=04%2F01%2F2021%2000%3A00%3A00&amp;end_date=04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7&amp;split_id=0&amp;start_date=04%2F01%2F2021%2000%3A00%3A00&amp;end_date=04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4&amp;split_id=0&amp;start_date=04%2F01%2F2021%2000%3A00%3A00&amp;end_date=04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07&amp;split_id=0&amp;start_date=04%2F01%2F2021%2000%3A00%3A00&amp;end_date=04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0&amp;split_id=0&amp;start_date=04%2F01%2F2021%2000%3A00%3A00&amp;end_date=04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9&amp;split_id=0&amp;start_date=04%2F01%2F2021%2000%3A00%3A00&amp;end_date=04%2F30%2F2021%2000%3A00%3A00&amp;rs%3AParameterLanguage=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8&amp;split_id=0&amp;start_date=05%2F01%2F2021%2000%3A00%3A00&amp;end_date=05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8&amp;split_id=0&amp;start_date=05%2F01%2F2021%2000%3A00%3A00&amp;end_date=05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7&amp;split_id=0&amp;start_date=05%2F01%2F2021%2000%3A00%3A00&amp;end_date=05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7&amp;split_id=0&amp;start_date=05%2F01%2F2021%2000%3A00%3A00&amp;end_date=05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7&amp;split_id=0&amp;start_date=05%2F01%2F2021%2000%3A00%3A00&amp;end_date=05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96&amp;split_id=0&amp;start_date=05%2F01%2F2021%2000%3A00%3A00&amp;end_date=05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0&amp;split_id=0&amp;start_date=05%2F01%2F2021%2000%3A00%3A00&amp;end_date=05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0&amp;split_id=0&amp;start_date=05%2F01%2F2021%2000%3A00%3A00&amp;end_date=05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8&amp;split_id=0&amp;start_date=05%2F01%2F2021%2000%3A00%3A00&amp;end_date=05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7&amp;split_id=0&amp;start_date=05%2F01%2F2021%2000%3A00%3A00&amp;end_date=05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6&amp;split_id=0&amp;start_date=05%2F01%2F2021%2000%3A00%3A00&amp;end_date=05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8&amp;split_id=0&amp;start_date=05%2F01%2F2021%2000%3A00%3A00&amp;end_date=05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8&amp;split_id=0&amp;start_date=05%2F01%2F2021%2000%3A00%3A00&amp;end_date=05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7&amp;split_id=0&amp;start_date=05%2F01%2F2021%2000%3A00%3A00&amp;end_date=05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6&amp;split_id=0&amp;start_date=05%2F01%2F2021%2000%3A00%3A00&amp;end_date=05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0&amp;split_id=0&amp;start_date=05%2F01%2F2021%2000%3A00%3A00&amp;end_date=05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0&amp;split_id=0&amp;start_date=05%2F01%2F2021%2000%3A00%3A00&amp;end_date=05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0&amp;split_id=0&amp;start_date=05%2F01%2F2021%2000%3A00%3A00&amp;end_date=05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7&amp;split_id=0&amp;start_date=05%2F01%2F2021%2000%3A00%3A00&amp;end_date=05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6&amp;split_id=0&amp;start_date=05%2F01%2F2021%2000%3A00%3A00&amp;end_date=05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96&amp;split_id=0&amp;start_date=05%2F01%2F2021%2000%3A00%3A00&amp;end_date=05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8&amp;split_id=0&amp;start_date=05%2F01%2F2021%2000%3A00%3A00&amp;end_date=05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7&amp;split_id=0&amp;start_date=05%2F01%2F2021%2000%3A00%3A00&amp;end_date=05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6&amp;split_id=0&amp;start_date=05%2F01%2F2021%2000%3A00%3A00&amp;end_date=05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0&amp;split_id=0&amp;start_date=05%2F01%2F2021%2000%3A00%3A00&amp;end_date=05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8&amp;split_id=0&amp;start_date=05%2F01%2F2021%2000%3A00%3A00&amp;end_date=05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6&amp;split_id=0&amp;start_date=05%2F01%2F2021%2000%3A00%3A00&amp;end_date=05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6&amp;split_id=0&amp;start_date=05%2F01%2F2021%2000%3A00%3A00&amp;end_date=05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0&amp;split_id=0&amp;start_date=05%2F01%2F2021%2000%3A00%3A00&amp;end_date=05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8&amp;split_id=0&amp;start_date=05%2F01%2F2021%2000%3A00%3A00&amp;end_date=05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7&amp;split_id=0&amp;start_date=05%2F01%2F2021%2000%3A00%3A00&amp;end_date=05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6&amp;split_id=0&amp;start_date=05%2F01%2F2021%2000%3A00%3A00&amp;end_date=05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6&amp;split_id=0&amp;start_date=05%2F01%2F2021%2000%3A00%3A00&amp;end_date=05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0&amp;split_id=0&amp;start_date=05%2F01%2F2021%2000%3A00%3A00&amp;end_date=05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0&amp;split_id=0&amp;start_date=05%2F01%2F2021%2000%3A00%3A00&amp;end_date=05%2F31%2F2021%2000%3A00%3A00&amp;rs%3AParameterLanguage=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99&amp;split_id=0&amp;start_date=06%2F01%2F2021%2000%3A00%3A00&amp;end_date=06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99&amp;split_id=0&amp;start_date=06%2F01%2F2021%2000%3A00%3A00&amp;end_date=06%2F30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5&amp;split_id=0&amp;start_date=06%2F01%2F2021%2000%3A00%3A00&amp;end_date=06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0&amp;split_id=0&amp;start_date=06%2F01%2F2021%2000%3A00%3A00&amp;end_date=06%2F30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0&amp;split_id=0&amp;start_date=06%2F01%2F2021%2000%3A00%3A00&amp;end_date=06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62&amp;split_id=0&amp;start_date=06%2F01%2F2021%2000%3A00%3A00&amp;end_date=06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75&amp;split_id=0&amp;start_date=06%2F01%2F2021%2000%3A00%3A00&amp;end_date=06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99&amp;split_id=0&amp;start_date=06%2F01%2F2021%2000%3A00%3A00&amp;end_date=06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5&amp;split_id=0&amp;start_date=06%2F01%2F2021%2000%3A00%3A00&amp;end_date=06%2F30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85&amp;split_id=0&amp;start_date=06%2F01%2F2021%2000%3A00%3A00&amp;end_date=06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99&amp;split_id=0&amp;start_date=06%2F01%2F2021%2000%3A00%3A00&amp;end_date=06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99&amp;split_id=0&amp;start_date=06%2F01%2F2021%2000%3A00%3A00&amp;end_date=06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0&amp;split_id=0&amp;start_date=06%2F01%2F2021%2000%3A00%3A00&amp;end_date=06%2F30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85&amp;split_id=0&amp;start_date=06%2F01%2F2021%2000%3A00%3A00&amp;end_date=06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75&amp;split_id=0&amp;start_date=06%2F01%2F2021%2000%3A00%3A00&amp;end_date=06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4&amp;split_id=0&amp;start_date=06%2F01%2F2021%2000%3A00%3A00&amp;end_date=06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75&amp;split_id=0&amp;start_date=06%2F01%2F2021%2000%3A00%3A00&amp;end_date=06%2F30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5&amp;split_id=0&amp;start_date=06%2F01%2F2021%2000%3A00%3A00&amp;end_date=06%2F30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85&amp;split_id=0&amp;start_date=06%2F01%2F2021%2000%3A00%3A00&amp;end_date=06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85&amp;split_id=0&amp;start_date=06%2F01%2F2021%2000%3A00%3A00&amp;end_date=06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99&amp;split_id=0&amp;start_date=06%2F01%2F2021%2000%3A00%3A00&amp;end_date=06%2F30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0&amp;split_id=0&amp;start_date=06%2F01%2F2021%2000%3A00%3A00&amp;end_date=06%2F30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5&amp;split_id=0&amp;start_date=06%2F01%2F2021%2000%3A00%3A00&amp;end_date=06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75&amp;split_id=0&amp;start_date=06%2F01%2F2021%2000%3A00%3A00&amp;end_date=06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0&amp;split_id=0&amp;start_date=06%2F01%2F2021%2000%3A00%3A00&amp;end_date=06%2F30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85&amp;split_id=0&amp;start_date=06%2F01%2F2021%2000%3A00%3A00&amp;end_date=06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5&amp;split_id=0&amp;start_date=06%2F01%2F2021%2000%3A00%3A00&amp;end_date=06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75&amp;split_id=0&amp;start_date=06%2F01%2F2021%2000%3A00%3A00&amp;end_date=06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99&amp;split_id=0&amp;start_date=06%2F01%2F2021%2000%3A00%3A00&amp;end_date=06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0&amp;split_id=0&amp;start_date=06%2F01%2F2021%2000%3A00%3A00&amp;end_date=06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5&amp;split_id=0&amp;start_date=06%2F01%2F2021%2000%3A00%3A00&amp;end_date=06%2F30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85&amp;split_id=0&amp;start_date=06%2F01%2F2021%2000%3A00%3A00&amp;end_date=06%2F30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75&amp;split_id=0&amp;start_date=06%2F01%2F2021%2000%3A00%3A00&amp;end_date=06%2F30%2F2021%2000%3A00%3A00&amp;rs%3AParameterLanguage=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2&amp;split_id=0&amp;start_date=07%2F01%2F2021%2000%3A00%3A00&amp;end_date=07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44&amp;split_id=0&amp;start_date=07%2F01%2F2021%2000%3A00%3A00&amp;end_date=07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72&amp;split_id=0&amp;start_date=07%2F01%2F2021%2000%3A00%3A00&amp;end_date=07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72&amp;split_id=0&amp;start_date=07%2F01%2F2021%2000%3A00%3A00&amp;end_date=07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25&amp;split_id=0&amp;start_date=07%2F01%2F2021%2000%3A00%3A00&amp;end_date=07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25&amp;split_id=0&amp;start_date=07%2F01%2F2021%2000%3A00%3A00&amp;end_date=07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2&amp;split_id=0&amp;start_date=07%2F01%2F2021%2000%3A00%3A00&amp;end_date=07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44&amp;split_id=0&amp;start_date=07%2F01%2F2021%2000%3A00%3A00&amp;end_date=07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72&amp;split_id=0&amp;start_date=07%2F01%2F2021%2000%3A00%3A00&amp;end_date=07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9&amp;split_id=0&amp;start_date=07%2F01%2F2021%2000%3A00%3A00&amp;end_date=07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44&amp;split_id=0&amp;start_date=07%2F01%2F2021%2000%3A00%3A00&amp;end_date=07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44&amp;split_id=0&amp;start_date=07%2F01%2F2021%2000%3A00%3A00&amp;end_date=07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44&amp;split_id=0&amp;start_date=07%2F01%2F2021%2000%3A00%3A00&amp;end_date=07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4&amp;split_id=0&amp;start_date=07%2F01%2F2021%2000%3A00%3A00&amp;end_date=07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2&amp;split_id=0&amp;start_date=07%2F01%2F2021%2000%3A00%3A00&amp;end_date=07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9&amp;split_id=0&amp;start_date=07%2F01%2F2021%2000%3A00%3A00&amp;end_date=07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2&amp;split_id=0&amp;start_date=07%2F01%2F2021%2000%3A00%3A00&amp;end_date=07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72&amp;split_id=0&amp;start_date=07%2F01%2F2021%2000%3A00%3A00&amp;end_date=07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4&amp;split_id=0&amp;start_date=07%2F01%2F2021%2000%3A00%3A00&amp;end_date=07%2F31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5&amp;split_id=0&amp;start_date=07%2F01%2F2021%2000%3A00%3A00&amp;end_date=07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5&amp;split_id=0&amp;start_date=07%2F01%2F2021%2000%3A00%3A00&amp;end_date=07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44&amp;split_id=0&amp;start_date=07%2F01%2F2021%2000%3A00%3A00&amp;end_date=07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72&amp;split_id=0&amp;start_date=07%2F01%2F2021%2000%3A00%3A00&amp;end_date=07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4&amp;split_id=0&amp;start_date=07%2F01%2F2021%2000%3A00%3A00&amp;end_date=07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76&amp;split_id=0&amp;start_date=07%2F01%2F2021%2000%3A00%3A00&amp;end_date=07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2&amp;split_id=0&amp;start_date=07%2F01%2F2021%2000%3A00%3A00&amp;end_date=07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44&amp;split_id=0&amp;start_date=07%2F01%2F2021%2000%3A00%3A00&amp;end_date=07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4&amp;split_id=0&amp;start_date=07%2F01%2F2021%2000%3A00%3A00&amp;end_date=07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4&amp;split_id=0&amp;start_date=07%2F01%2F2021%2000%3A00%3A00&amp;end_date=07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2&amp;split_id=0&amp;start_date=07%2F01%2F2021%2000%3A00%3A00&amp;end_date=07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2&amp;split_id=0&amp;start_date=07%2F01%2F2021%2000%3A00%3A00&amp;end_date=07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72&amp;split_id=0&amp;start_date=07%2F01%2F2021%2000%3A00%3A00&amp;end_date=07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4&amp;split_id=0&amp;start_date=07%2F01%2F2021%2000%3A00%3A00&amp;end_date=07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4&amp;split_id=0&amp;start_date=07%2F01%2F2021%2000%3A00%3A00&amp;end_date=07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25&amp;split_id=0&amp;start_date=07%2F01%2F2021%2000%3A00%3A00&amp;end_date=07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76&amp;split_id=0&amp;start_date=07%2F01%2F2021%2000%3A00%3A00&amp;end_date=07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72&amp;split_id=0&amp;start_date=07%2F01%2F2021%2000%3A00%3A00&amp;end_date=07%2F31%2F2021%2000%3A00%3A00&amp;rs%3AParameterLanguage=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5&amp;split_id=0&amp;start_date=08%2F01%2F2021%2000%3A00%3A00&amp;end_date=08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1&amp;split_id=0&amp;start_date=08%2F01%2F2021%2000%3A00%3A00&amp;end_date=08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7&amp;split_id=0&amp;start_date=08%2F01%2F2021%2000%3A00%3A00&amp;end_date=08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09&amp;split_id=0&amp;start_date=08%2F01%2F2021%2000%3A00%3A00&amp;end_date=08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1&amp;split_id=0&amp;start_date=08%2F01%2F2021%2000%3A00%3A00&amp;end_date=08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5&amp;split_id=0&amp;start_date=08%2F01%2F2021%2000%3A00%3A00&amp;end_date=08%2F31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8&amp;split_id=0&amp;start_date=08%2F01%2F2021%2000%3A00%3A00&amp;end_date=08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7&amp;split_id=0&amp;start_date=08%2F01%2F2021%2000%3A00%3A00&amp;end_date=08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1&amp;split_id=0&amp;start_date=08%2F01%2F2021%2000%3A00%3A00&amp;end_date=08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5&amp;split_id=0&amp;start_date=08%2F01%2F2021%2000%3A00%3A00&amp;end_date=08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1&amp;split_id=0&amp;start_date=08%2F01%2F2021%2000%3A00%3A00&amp;end_date=08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7&amp;split_id=0&amp;start_date=08%2F01%2F2021%2000%3A00%3A00&amp;end_date=08%2F31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0&amp;split_id=0&amp;start_date=08%2F01%2F2021%2000%3A00%3A00&amp;end_date=08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5&amp;split_id=0&amp;start_date=08%2F01%2F2021%2000%3A00%3A00&amp;end_date=08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4&amp;split_id=0&amp;start_date=08%2F01%2F2021%2000%3A00%3A00&amp;end_date=08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8&amp;split_id=0&amp;start_date=08%2F01%2F2021%2000%3A00%3A00&amp;end_date=08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7&amp;split_id=0&amp;start_date=08%2F01%2F2021%2000%3A00%3A00&amp;end_date=08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5&amp;split_id=0&amp;start_date=08%2F01%2F2021%2000%3A00%3A00&amp;end_date=08%2F31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4&amp;split_id=0&amp;start_date=08%2F01%2F2021%2000%3A00%3A00&amp;end_date=08%2F31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13&amp;split_id=0&amp;start_date=08%2F01%2F2021%2000%3A00%3A00&amp;end_date=08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3&amp;split_id=0&amp;start_date=08%2F01%2F2021%2000%3A00%3A00&amp;end_date=08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5&amp;split_id=0&amp;start_date=08%2F01%2F2021%2000%3A00%3A00&amp;end_date=08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1&amp;split_id=0&amp;start_date=08%2F01%2F2021%2000%3A00%3A00&amp;end_date=08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7&amp;split_id=0&amp;start_date=08%2F01%2F2021%2000%3A00%3A00&amp;end_date=08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3&amp;split_id=0&amp;start_date=08%2F01%2F2021%2000%3A00%3A00&amp;end_date=08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60&amp;split_id=0&amp;start_date=08%2F01%2F2021%2000%3A00%3A00&amp;end_date=08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1&amp;split_id=0&amp;start_date=08%2F01%2F2021%2000%3A00%3A00&amp;end_date=08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5&amp;split_id=0&amp;start_date=08%2F01%2F2021%2000%3A00%3A00&amp;end_date=08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5&amp;split_id=0&amp;start_date=08%2F01%2F2021%2000%3A00%3A00&amp;end_date=08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13&amp;split_id=0&amp;start_date=08%2F01%2F2021%2000%3A00%3A00&amp;end_date=08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5&amp;split_id=0&amp;start_date=08%2F01%2F2021%2000%3A00%3A00&amp;end_date=08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61&amp;split_id=0&amp;start_date=08%2F01%2F2021%2000%3A00%3A00&amp;end_date=08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7&amp;split_id=0&amp;start_date=08%2F01%2F2021%2000%3A00%3A00&amp;end_date=08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5&amp;split_id=0&amp;start_date=08%2F01%2F2021%2000%3A00%3A00&amp;end_date=08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5&amp;split_id=0&amp;start_date=08%2F01%2F2021%2000%3A00%3A00&amp;end_date=08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09&amp;split_id=0&amp;start_date=08%2F01%2F2021%2000%3A00%3A00&amp;end_date=08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7&amp;split_id=0&amp;start_date=08%2F01%2F2021%2000%3A00%3A00&amp;end_date=08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5&amp;split_id=0&amp;start_date=08%2F01%2F2021%2000%3A00%3A00&amp;end_date=08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5&amp;split_id=0&amp;start_date=08%2F01%2F2021%2000%3A00%3A00&amp;end_date=08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7&amp;split_id=0&amp;start_date=08%2F01%2F2021%2000%3A00%3A00&amp;end_date=08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5&amp;split_id=0&amp;start_date=08%2F01%2F2021%2000%3A00%3A00&amp;end_date=08%2F31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7&amp;split_id=0&amp;start_date=08%2F01%2F2021%2000%3A00%3A00&amp;end_date=08%2F31%2F2021%2000%3A00%3A00&amp;rs%3AParameterLanguage=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66&amp;split_id=0&amp;start_date=09%2F01%2F2021%2000%3A00%3A00&amp;end_date=09%2F30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0&amp;split_id=0&amp;start_date=09%2F01%2F2021%2000%3A00%3A00&amp;end_date=09%2F30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6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6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78&amp;split_id=0&amp;start_date=09%2F01%2F2021%2000%3A00%3A00&amp;end_date=09%2F30%2F2021%2000%3A00%3A00&amp;rs%3AParameterLanguage=" TargetMode="External"/><Relationship Id="rId7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0&amp;split_id=0&amp;start_date=09%2F01%2F2021%2000%3A00%3A00&amp;end_date=09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6&amp;split_id=0&amp;start_date=09%2F01%2F2021%2000%3A00%3A00&amp;end_date=09%2F30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7&amp;split_id=0&amp;start_date=09%2F01%2F2021%2000%3A00%3A00&amp;end_date=09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6&amp;split_id=0&amp;start_date=09%2F01%2F2021%2000%3A00%3A00&amp;end_date=09%2F30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66&amp;split_id=0&amp;start_date=09%2F01%2F2021%2000%3A00%3A00&amp;end_date=09%2F30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49&amp;split_id=0&amp;start_date=09%2F01%2F2021%2000%3A00%3A00&amp;end_date=09%2F30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1&amp;split_id=0&amp;start_date=09%2F01%2F2021%2000%3A00%3A00&amp;end_date=09%2F30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3&amp;split_id=0&amp;start_date=09%2F01%2F2021%2000%3A00%3A00&amp;end_date=09%2F30%2F2021%2000%3A00%3A00&amp;rs%3AParameterLanguage=" TargetMode="External"/><Relationship Id="rId5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3&amp;split_id=0&amp;start_date=09%2F01%2F2021%2000%3A00%3A00&amp;end_date=09%2F30%2F2021%2000%3A00%3A00&amp;rs%3AParameterLanguage=" TargetMode="External"/><Relationship Id="rId6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49&amp;split_id=0&amp;start_date=09%2F01%2F2021%2000%3A00%3A00&amp;end_date=09%2F30%2F2021%2000%3A00%3A00&amp;rs%3AParameterLanguage=" TargetMode="External"/><Relationship Id="rId6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0&amp;split_id=0&amp;start_date=09%2F01%2F2021%2000%3A00%3A00&amp;end_date=09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6&amp;split_id=0&amp;start_date=09%2F01%2F2021%2000%3A00%3A00&amp;end_date=09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66&amp;split_id=0&amp;start_date=09%2F01%2F2021%2000%3A00%3A00&amp;end_date=09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7&amp;split_id=0&amp;start_date=09%2F01%2F2021%2000%3A00%3A00&amp;end_date=09%2F30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7&amp;split_id=0&amp;start_date=09%2F01%2F2021%2000%3A00%3A00&amp;end_date=09%2F30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49&amp;split_id=0&amp;start_date=09%2F01%2F2021%2000%3A00%3A00&amp;end_date=09%2F30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5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3&amp;split_id=0&amp;start_date=09%2F01%2F2021%2000%3A00%3A00&amp;end_date=09%2F30%2F2021%2000%3A00%3A00&amp;rs%3AParameterLanguage=" TargetMode="External"/><Relationship Id="rId6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6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3&amp;split_id=0&amp;start_date=09%2F01%2F2021%2000%3A00%3A00&amp;end_date=09%2F30%2F2021%2000%3A00%3A00&amp;rs%3AParameterLanguage=" TargetMode="External"/><Relationship Id="rId7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66&amp;split_id=0&amp;start_date=09%2F01%2F2021%2000%3A00%3A00&amp;end_date=09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6&amp;split_id=0&amp;start_date=09%2F01%2F2021%2000%3A00%3A00&amp;end_date=09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0&amp;split_id=0&amp;start_date=09%2F01%2F2021%2000%3A00%3A00&amp;end_date=09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66&amp;split_id=0&amp;start_date=09%2F01%2F2021%2000%3A00%3A00&amp;end_date=09%2F30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49&amp;split_id=0&amp;start_date=09%2F01%2F2021%2000%3A00%3A00&amp;end_date=09%2F30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78&amp;split_id=0&amp;start_date=09%2F01%2F2021%2000%3A00%3A00&amp;end_date=09%2F30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5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3&amp;split_id=0&amp;start_date=09%2F01%2F2021%2000%3A00%3A00&amp;end_date=09%2F30%2F2021%2000%3A00%3A00&amp;rs%3AParameterLanguage=" TargetMode="External"/><Relationship Id="rId6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0&amp;split_id=0&amp;start_date=09%2F01%2F2021%2000%3A00%3A00&amp;end_date=09%2F30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3&amp;split_id=0&amp;start_date=09%2F01%2F2021%2000%3A00%3A00&amp;end_date=09%2F30%2F2021%2000%3A00%3A00&amp;rs%3AParameterLanguage=" TargetMode="External"/><Relationship Id="rId6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7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6&amp;split_id=0&amp;start_date=09%2F01%2F2021%2000%3A00%3A00&amp;end_date=09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1&amp;split_id=0&amp;start_date=09%2F01%2F2021%2000%3A00%3A00&amp;end_date=09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6&amp;split_id=0&amp;start_date=09%2F01%2F2021%2000%3A00%3A00&amp;end_date=09%2F30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66&amp;split_id=0&amp;start_date=09%2F01%2F2021%2000%3A00%3A00&amp;end_date=09%2F30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7&amp;split_id=0&amp;start_date=09%2F01%2F2021%2000%3A00%3A00&amp;end_date=09%2F30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49&amp;split_id=0&amp;start_date=09%2F01%2F2021%2000%3A00%3A00&amp;end_date=09%2F30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5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3&amp;split_id=0&amp;start_date=09%2F01%2F2021%2000%3A00%3A00&amp;end_date=09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7&amp;split_id=0&amp;start_date=09%2F01%2F2021%2000%3A00%3A00&amp;end_date=09%2F30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3&amp;split_id=0&amp;start_date=09%2F01%2F2021%2000%3A00%3A00&amp;end_date=09%2F30%2F2021%2000%3A00%3A00&amp;rs%3AParameterLanguage=" TargetMode="External"/><Relationship Id="rId6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6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3&amp;split_id=0&amp;start_date=09%2F01%2F2021%2000%3A00%3A00&amp;end_date=09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7&amp;split_id=0&amp;start_date=09%2F01%2F2021%2000%3A00%3A00&amp;end_date=09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3&amp;split_id=0&amp;start_date=09%2F01%2F2021%2000%3A00%3A00&amp;end_date=09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6&amp;split_id=0&amp;start_date=09%2F01%2F2021%2000%3A00%3A00&amp;end_date=09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0&amp;split_id=0&amp;start_date=09%2F01%2F2021%2000%3A00%3A00&amp;end_date=09%2F30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4&amp;split_id=0&amp;start_date=09%2F01%2F2021%2000%3A00%3A00&amp;end_date=09%2F30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49&amp;split_id=0&amp;start_date=09%2F01%2F2021%2000%3A00%3A00&amp;end_date=09%2F30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3&amp;split_id=0&amp;start_date=09%2F01%2F2021%2000%3A00%3A00&amp;end_date=09%2F30%2F2021%2000%3A00%3A00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03&amp;split_id=0&amp;start_date=09%2F01%2F2021%2000%3A00%3A00&amp;end_date=09%2F30%2F2021%2000%3A00%3A00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"/>
  <sheetViews>
    <sheetView workbookViewId="0">
      <selection activeCell="F5" sqref="F5:I5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5" width="9.5546875" style="2" customWidth="1"/>
    <col min="6" max="6" width="13.109375" style="2" customWidth="1"/>
    <col min="7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1"/>
      <c r="B1" s="1"/>
      <c r="C1" s="1"/>
      <c r="D1" s="1"/>
      <c r="E1" s="1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8" customFormat="1" ht="42" customHeight="1">
      <c r="A2" s="123" t="s">
        <v>36</v>
      </c>
      <c r="B2" s="124"/>
      <c r="C2" s="124"/>
      <c r="D2" s="124"/>
      <c r="E2" s="124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7"/>
    </row>
    <row r="3" spans="1:25" s="45" customFormat="1" ht="31.8">
      <c r="A3" s="43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32" t="s">
        <v>32</v>
      </c>
      <c r="G3" s="33" t="s">
        <v>33</v>
      </c>
      <c r="H3" s="34" t="s">
        <v>34</v>
      </c>
      <c r="I3" s="34" t="s">
        <v>35</v>
      </c>
      <c r="J3" s="43" t="s">
        <v>6</v>
      </c>
      <c r="K3" s="43" t="s">
        <v>7</v>
      </c>
      <c r="L3" s="43" t="s">
        <v>8</v>
      </c>
      <c r="M3" s="43" t="s">
        <v>11</v>
      </c>
      <c r="N3" s="43" t="s">
        <v>9</v>
      </c>
      <c r="O3" s="43" t="s">
        <v>10</v>
      </c>
      <c r="P3" s="43" t="s">
        <v>15</v>
      </c>
      <c r="Q3" s="43" t="s">
        <v>12</v>
      </c>
      <c r="R3" s="43" t="s">
        <v>14</v>
      </c>
      <c r="S3" s="43" t="s">
        <v>13</v>
      </c>
      <c r="T3" s="43" t="s">
        <v>16</v>
      </c>
      <c r="U3" s="43" t="s">
        <v>17</v>
      </c>
      <c r="V3" s="43" t="s">
        <v>18</v>
      </c>
      <c r="W3" s="43" t="s">
        <v>19</v>
      </c>
      <c r="X3" s="44"/>
      <c r="Y3" s="44"/>
    </row>
    <row r="4" spans="1:25">
      <c r="A4" s="129" t="s">
        <v>20</v>
      </c>
      <c r="B4" s="133">
        <v>44197</v>
      </c>
      <c r="C4" s="129" t="s">
        <v>21</v>
      </c>
      <c r="D4" s="4" t="s">
        <v>22</v>
      </c>
      <c r="E4" s="5">
        <v>44201.375191863401</v>
      </c>
      <c r="F4" s="5"/>
      <c r="G4" s="5"/>
      <c r="H4" s="5"/>
      <c r="I4" s="5"/>
      <c r="J4" s="6">
        <v>52353</v>
      </c>
      <c r="K4" s="6">
        <v>46030</v>
      </c>
      <c r="L4" s="7">
        <v>0.87922373120929098</v>
      </c>
      <c r="M4" s="8">
        <v>23489</v>
      </c>
      <c r="N4" s="6">
        <v>11233</v>
      </c>
      <c r="O4" s="7">
        <v>0.244036497936129</v>
      </c>
      <c r="P4" s="8">
        <v>4727</v>
      </c>
      <c r="Q4" s="6">
        <v>2773</v>
      </c>
      <c r="R4" s="7">
        <v>0.246861924686192</v>
      </c>
      <c r="S4" s="7">
        <v>6.0243319574190698E-2</v>
      </c>
      <c r="T4" s="7">
        <v>0.102693895285683</v>
      </c>
      <c r="U4" s="7">
        <v>0.201243135084508</v>
      </c>
      <c r="V4" s="9">
        <v>0.1</v>
      </c>
      <c r="W4" s="10" t="s">
        <v>23</v>
      </c>
      <c r="X4" s="1"/>
      <c r="Y4" s="1"/>
    </row>
    <row r="5" spans="1:25">
      <c r="A5" s="130"/>
      <c r="B5" s="134"/>
      <c r="C5" s="130"/>
      <c r="D5" s="4" t="s">
        <v>22</v>
      </c>
      <c r="E5" s="5">
        <v>44201.375191863401</v>
      </c>
      <c r="F5" s="39" t="s">
        <v>37</v>
      </c>
      <c r="G5" s="40">
        <v>38</v>
      </c>
      <c r="H5" s="41">
        <f>G5/P$4</f>
        <v>8.0389253226147671E-3</v>
      </c>
      <c r="I5" s="42">
        <f>+G5/K$4</f>
        <v>8.2554855529002821E-4</v>
      </c>
      <c r="J5" s="6">
        <v>52353</v>
      </c>
      <c r="K5" s="6">
        <v>46030</v>
      </c>
      <c r="L5" s="7">
        <v>0.87922373120929098</v>
      </c>
      <c r="M5" s="8">
        <v>23489</v>
      </c>
      <c r="N5" s="6">
        <v>11233</v>
      </c>
      <c r="O5" s="7">
        <v>0.244036497936129</v>
      </c>
      <c r="P5" s="8">
        <v>4727</v>
      </c>
      <c r="Q5" s="6">
        <v>2773</v>
      </c>
      <c r="R5" s="7">
        <v>0.246861924686192</v>
      </c>
      <c r="S5" s="7">
        <v>6.0243319574190698E-2</v>
      </c>
      <c r="T5" s="7">
        <v>0.102693895285683</v>
      </c>
      <c r="U5" s="7">
        <v>0.201243135084508</v>
      </c>
      <c r="V5" s="9">
        <v>0.1</v>
      </c>
      <c r="W5" s="10"/>
      <c r="X5" s="3"/>
      <c r="Y5" s="3"/>
    </row>
    <row r="6" spans="1:25">
      <c r="A6" s="130"/>
      <c r="B6" s="134"/>
      <c r="C6" s="130"/>
      <c r="D6" s="4" t="s">
        <v>22</v>
      </c>
      <c r="E6" s="5">
        <v>44201.375191863401</v>
      </c>
      <c r="F6" s="39" t="s">
        <v>39</v>
      </c>
      <c r="G6" s="40">
        <v>26</v>
      </c>
      <c r="H6" s="41">
        <f t="shared" ref="H6" si="0">G6/P$4</f>
        <v>5.5003173259995765E-3</v>
      </c>
      <c r="I6" s="42">
        <f t="shared" ref="I6" si="1">+G6/K$4</f>
        <v>5.6484901151422986E-4</v>
      </c>
      <c r="J6" s="6">
        <v>52353</v>
      </c>
      <c r="K6" s="6">
        <v>46030</v>
      </c>
      <c r="L6" s="7">
        <v>0.87922373120929098</v>
      </c>
      <c r="M6" s="8">
        <v>23489</v>
      </c>
      <c r="N6" s="6">
        <v>11233</v>
      </c>
      <c r="O6" s="7">
        <v>0.244036497936129</v>
      </c>
      <c r="P6" s="8">
        <v>4727</v>
      </c>
      <c r="Q6" s="6">
        <v>2773</v>
      </c>
      <c r="R6" s="7">
        <v>0.246861924686192</v>
      </c>
      <c r="S6" s="7">
        <v>6.0243319574190698E-2</v>
      </c>
      <c r="T6" s="7">
        <v>0.102693895285683</v>
      </c>
      <c r="U6" s="7">
        <v>0.201243135084508</v>
      </c>
      <c r="V6" s="9">
        <v>0.1</v>
      </c>
      <c r="W6" s="10"/>
      <c r="X6" s="3"/>
      <c r="Y6" s="3"/>
    </row>
    <row r="7" spans="1:25" ht="26.4">
      <c r="A7" s="130"/>
      <c r="B7" s="134"/>
      <c r="C7" s="130"/>
      <c r="D7" s="4" t="s">
        <v>22</v>
      </c>
      <c r="E7" s="5">
        <v>44201.375191863401</v>
      </c>
      <c r="F7" s="39" t="s">
        <v>38</v>
      </c>
      <c r="G7" s="40">
        <v>44</v>
      </c>
      <c r="H7" s="41">
        <f>G7/P$4</f>
        <v>9.3082293209223611E-3</v>
      </c>
      <c r="I7" s="42">
        <f>+G7/K$4</f>
        <v>9.5589832717792738E-4</v>
      </c>
      <c r="J7" s="6">
        <v>52353</v>
      </c>
      <c r="K7" s="6">
        <v>46030</v>
      </c>
      <c r="L7" s="7">
        <v>0.87922373120929098</v>
      </c>
      <c r="M7" s="8">
        <v>23489</v>
      </c>
      <c r="N7" s="6">
        <v>11233</v>
      </c>
      <c r="O7" s="7">
        <v>0.244036497936129</v>
      </c>
      <c r="P7" s="8">
        <v>4727</v>
      </c>
      <c r="Q7" s="6">
        <v>2773</v>
      </c>
      <c r="R7" s="7">
        <v>0.246861924686192</v>
      </c>
      <c r="S7" s="7">
        <v>6.0243319574190698E-2</v>
      </c>
      <c r="T7" s="7">
        <v>0.102693895285683</v>
      </c>
      <c r="U7" s="7">
        <v>0.201243135084508</v>
      </c>
      <c r="V7" s="9">
        <v>0.1</v>
      </c>
      <c r="W7" s="10"/>
      <c r="X7" s="3"/>
      <c r="Y7" s="3"/>
    </row>
    <row r="8" spans="1:25">
      <c r="A8" s="130"/>
      <c r="B8" s="134"/>
      <c r="C8" s="130"/>
      <c r="D8" s="4"/>
      <c r="E8" s="5"/>
      <c r="F8" s="5"/>
      <c r="G8" s="5"/>
      <c r="H8" s="5"/>
      <c r="I8" s="5"/>
      <c r="J8" s="6"/>
      <c r="K8" s="6"/>
      <c r="L8" s="7"/>
      <c r="M8" s="8"/>
      <c r="N8" s="6"/>
      <c r="O8" s="7"/>
      <c r="P8" s="8"/>
      <c r="Q8" s="6"/>
      <c r="R8" s="7"/>
      <c r="S8" s="7"/>
      <c r="T8" s="7"/>
      <c r="U8" s="7"/>
      <c r="V8" s="9"/>
      <c r="W8" s="10"/>
      <c r="X8" s="3"/>
      <c r="Y8" s="3"/>
    </row>
    <row r="9" spans="1:25" ht="20.399999999999999">
      <c r="A9" s="131"/>
      <c r="B9" s="131"/>
      <c r="C9" s="131"/>
      <c r="D9" s="4" t="s">
        <v>24</v>
      </c>
      <c r="E9" s="5">
        <v>44216.417082175903</v>
      </c>
      <c r="F9" s="5"/>
      <c r="G9" s="5"/>
      <c r="H9" s="5"/>
      <c r="I9" s="5"/>
      <c r="J9" s="6">
        <v>52290</v>
      </c>
      <c r="K9" s="6">
        <v>46010</v>
      </c>
      <c r="L9" s="7">
        <v>0.87990055459935002</v>
      </c>
      <c r="M9" s="8">
        <v>22364</v>
      </c>
      <c r="N9" s="6">
        <v>10472</v>
      </c>
      <c r="O9" s="7">
        <v>0.22760269506629</v>
      </c>
      <c r="P9" s="8">
        <v>5405</v>
      </c>
      <c r="Q9" s="6">
        <v>3131</v>
      </c>
      <c r="R9" s="7">
        <v>0.29898777692895301</v>
      </c>
      <c r="S9" s="7">
        <v>6.8050423820908507E-2</v>
      </c>
      <c r="T9" s="7">
        <v>0.117474462073462</v>
      </c>
      <c r="U9" s="7">
        <v>0.24168306206403101</v>
      </c>
      <c r="V9" s="9">
        <v>0.5</v>
      </c>
      <c r="W9" s="10" t="s">
        <v>25</v>
      </c>
      <c r="X9" s="1"/>
      <c r="Y9" s="1"/>
    </row>
    <row r="10" spans="1:25">
      <c r="A10" s="131"/>
      <c r="B10" s="131"/>
      <c r="C10" s="131"/>
      <c r="D10" s="4" t="s">
        <v>24</v>
      </c>
      <c r="E10" s="5">
        <v>44216.417082175903</v>
      </c>
      <c r="F10" s="39" t="s">
        <v>37</v>
      </c>
      <c r="G10" s="40">
        <v>31</v>
      </c>
      <c r="H10" s="41">
        <f>G10/P$9</f>
        <v>5.7354301572617944E-3</v>
      </c>
      <c r="I10" s="42">
        <f>+G10/K$9</f>
        <v>6.7376657248424253E-4</v>
      </c>
      <c r="J10" s="6">
        <v>52290</v>
      </c>
      <c r="K10" s="6">
        <v>46010</v>
      </c>
      <c r="L10" s="7">
        <v>0.87990055459935002</v>
      </c>
      <c r="M10" s="8">
        <v>22364</v>
      </c>
      <c r="N10" s="6">
        <v>10472</v>
      </c>
      <c r="O10" s="7">
        <v>0.22760269506629</v>
      </c>
      <c r="P10" s="8">
        <v>5405</v>
      </c>
      <c r="Q10" s="6">
        <v>3131</v>
      </c>
      <c r="R10" s="7">
        <v>0.29898777692895301</v>
      </c>
      <c r="S10" s="7">
        <v>6.8050423820908507E-2</v>
      </c>
      <c r="T10" s="7">
        <v>0.117474462073462</v>
      </c>
      <c r="U10" s="7">
        <v>0.24168306206403101</v>
      </c>
      <c r="V10" s="9">
        <v>0.5</v>
      </c>
      <c r="W10" s="10"/>
      <c r="X10" s="3"/>
      <c r="Y10" s="3"/>
    </row>
    <row r="11" spans="1:25">
      <c r="A11" s="131"/>
      <c r="B11" s="131"/>
      <c r="C11" s="131"/>
      <c r="D11" s="4" t="s">
        <v>24</v>
      </c>
      <c r="E11" s="5">
        <v>44216.417082175903</v>
      </c>
      <c r="F11" s="39" t="s">
        <v>39</v>
      </c>
      <c r="G11" s="40">
        <v>14</v>
      </c>
      <c r="H11" s="41">
        <f t="shared" ref="H11:H12" si="2">G11/P$9</f>
        <v>2.5901942645698427E-3</v>
      </c>
      <c r="I11" s="42">
        <f t="shared" ref="I11:I12" si="3">+G11/K$9</f>
        <v>3.0428167789610952E-4</v>
      </c>
      <c r="J11" s="6">
        <v>52290</v>
      </c>
      <c r="K11" s="6">
        <v>46010</v>
      </c>
      <c r="L11" s="7">
        <v>0.87990055459935002</v>
      </c>
      <c r="M11" s="8">
        <v>22364</v>
      </c>
      <c r="N11" s="6">
        <v>10472</v>
      </c>
      <c r="O11" s="7">
        <v>0.22760269506629</v>
      </c>
      <c r="P11" s="8">
        <v>5405</v>
      </c>
      <c r="Q11" s="6">
        <v>3131</v>
      </c>
      <c r="R11" s="7">
        <v>0.29898777692895301</v>
      </c>
      <c r="S11" s="7">
        <v>6.8050423820908507E-2</v>
      </c>
      <c r="T11" s="7">
        <v>0.117474462073462</v>
      </c>
      <c r="U11" s="7">
        <v>0.24168306206403101</v>
      </c>
      <c r="V11" s="9">
        <v>0.5</v>
      </c>
      <c r="W11" s="10"/>
      <c r="X11" s="3"/>
      <c r="Y11" s="3"/>
    </row>
    <row r="12" spans="1:25" ht="26.4">
      <c r="A12" s="131"/>
      <c r="B12" s="131"/>
      <c r="C12" s="131"/>
      <c r="D12" s="4" t="s">
        <v>24</v>
      </c>
      <c r="E12" s="5">
        <v>44216.417082175903</v>
      </c>
      <c r="F12" s="39" t="s">
        <v>38</v>
      </c>
      <c r="G12" s="40">
        <v>36</v>
      </c>
      <c r="H12" s="41">
        <f t="shared" si="2"/>
        <v>6.6604995374653095E-3</v>
      </c>
      <c r="I12" s="42">
        <f t="shared" si="3"/>
        <v>7.8243860030428164E-4</v>
      </c>
      <c r="J12" s="6">
        <v>52290</v>
      </c>
      <c r="K12" s="6">
        <v>46010</v>
      </c>
      <c r="L12" s="7">
        <v>0.87990055459935002</v>
      </c>
      <c r="M12" s="8">
        <v>22364</v>
      </c>
      <c r="N12" s="6">
        <v>10472</v>
      </c>
      <c r="O12" s="7">
        <v>0.22760269506629</v>
      </c>
      <c r="P12" s="8">
        <v>5405</v>
      </c>
      <c r="Q12" s="6">
        <v>3131</v>
      </c>
      <c r="R12" s="7">
        <v>0.29898777692895301</v>
      </c>
      <c r="S12" s="7">
        <v>6.8050423820908507E-2</v>
      </c>
      <c r="T12" s="7">
        <v>0.117474462073462</v>
      </c>
      <c r="U12" s="7">
        <v>0.24168306206403101</v>
      </c>
      <c r="V12" s="9">
        <v>0.5</v>
      </c>
      <c r="W12" s="10"/>
      <c r="X12" s="3"/>
      <c r="Y12" s="3"/>
    </row>
    <row r="13" spans="1:25">
      <c r="A13" s="131"/>
      <c r="B13" s="131"/>
      <c r="C13" s="131"/>
      <c r="D13" s="4"/>
      <c r="E13" s="5"/>
      <c r="F13" s="5"/>
      <c r="G13" s="5"/>
      <c r="H13" s="5"/>
      <c r="I13" s="5"/>
      <c r="J13" s="6"/>
      <c r="K13" s="6"/>
      <c r="L13" s="7"/>
      <c r="M13" s="8"/>
      <c r="N13" s="6"/>
      <c r="O13" s="7"/>
      <c r="P13" s="8"/>
      <c r="Q13" s="6"/>
      <c r="R13" s="7"/>
      <c r="S13" s="7"/>
      <c r="T13" s="7"/>
      <c r="U13" s="7"/>
      <c r="V13" s="9"/>
      <c r="W13" s="10"/>
      <c r="X13" s="3"/>
      <c r="Y13" s="3"/>
    </row>
    <row r="14" spans="1:25">
      <c r="A14" s="131"/>
      <c r="B14" s="131"/>
      <c r="C14" s="132"/>
      <c r="D14" s="4" t="s">
        <v>26</v>
      </c>
      <c r="E14" s="5">
        <v>44223.458468136603</v>
      </c>
      <c r="F14" s="5"/>
      <c r="G14" s="5"/>
      <c r="H14" s="5"/>
      <c r="I14" s="5"/>
      <c r="J14" s="6">
        <v>52219</v>
      </c>
      <c r="K14" s="6">
        <v>45798</v>
      </c>
      <c r="L14" s="7">
        <v>0.877037093778127</v>
      </c>
      <c r="M14" s="8">
        <v>24082</v>
      </c>
      <c r="N14" s="6">
        <v>11088</v>
      </c>
      <c r="O14" s="7">
        <v>0.24210664221145001</v>
      </c>
      <c r="P14" s="8">
        <v>5133</v>
      </c>
      <c r="Q14" s="6">
        <v>3105</v>
      </c>
      <c r="R14" s="7">
        <v>0.28003246753246802</v>
      </c>
      <c r="S14" s="7">
        <v>6.7797720424472699E-2</v>
      </c>
      <c r="T14" s="7">
        <v>0.112079130093017</v>
      </c>
      <c r="U14" s="7">
        <v>0.21314674860891999</v>
      </c>
      <c r="V14" s="9">
        <v>0.3</v>
      </c>
      <c r="W14" s="10" t="s">
        <v>27</v>
      </c>
      <c r="X14" s="1"/>
      <c r="Y14" s="1"/>
    </row>
    <row r="15" spans="1:25">
      <c r="A15" s="131"/>
      <c r="B15" s="131"/>
      <c r="C15" s="11"/>
      <c r="D15" s="4" t="s">
        <v>26</v>
      </c>
      <c r="E15" s="5">
        <v>44223.458468136603</v>
      </c>
      <c r="F15" s="39" t="s">
        <v>37</v>
      </c>
      <c r="G15" s="40">
        <v>29</v>
      </c>
      <c r="H15" s="41">
        <f>G15/P$14</f>
        <v>5.6497175141242938E-3</v>
      </c>
      <c r="I15" s="42">
        <f>+G15/K$14</f>
        <v>6.3321542425433426E-4</v>
      </c>
      <c r="J15" s="6">
        <v>52219</v>
      </c>
      <c r="K15" s="6">
        <v>45798</v>
      </c>
      <c r="L15" s="7">
        <v>0.877037093778127</v>
      </c>
      <c r="M15" s="8">
        <v>24082</v>
      </c>
      <c r="N15" s="6">
        <v>11088</v>
      </c>
      <c r="O15" s="7">
        <v>0.24210664221145001</v>
      </c>
      <c r="P15" s="8">
        <v>5133</v>
      </c>
      <c r="Q15" s="6">
        <v>3105</v>
      </c>
      <c r="R15" s="7">
        <v>0.28003246753246802</v>
      </c>
      <c r="S15" s="7">
        <v>6.7797720424472699E-2</v>
      </c>
      <c r="T15" s="7">
        <v>0.112079130093017</v>
      </c>
      <c r="U15" s="7">
        <v>0.21314674860891999</v>
      </c>
      <c r="V15" s="9">
        <v>0.3</v>
      </c>
      <c r="W15" s="10"/>
      <c r="X15" s="3"/>
      <c r="Y15" s="3"/>
    </row>
    <row r="16" spans="1:25">
      <c r="A16" s="131"/>
      <c r="B16" s="131"/>
      <c r="C16" s="11"/>
      <c r="D16" s="4" t="s">
        <v>26</v>
      </c>
      <c r="E16" s="5">
        <v>44223.458468136603</v>
      </c>
      <c r="F16" s="39" t="s">
        <v>39</v>
      </c>
      <c r="G16" s="40">
        <v>12</v>
      </c>
      <c r="H16" s="41">
        <f t="shared" ref="H16:H17" si="4">G16/P$14</f>
        <v>2.3378141437755697E-3</v>
      </c>
      <c r="I16" s="42">
        <f t="shared" ref="I16:I17" si="5">+G16/K$14</f>
        <v>2.6202017555351765E-4</v>
      </c>
      <c r="J16" s="6">
        <v>52219</v>
      </c>
      <c r="K16" s="6">
        <v>45798</v>
      </c>
      <c r="L16" s="7">
        <v>0.877037093778127</v>
      </c>
      <c r="M16" s="8">
        <v>24082</v>
      </c>
      <c r="N16" s="6">
        <v>11088</v>
      </c>
      <c r="O16" s="7">
        <v>0.24210664221145001</v>
      </c>
      <c r="P16" s="8">
        <v>5133</v>
      </c>
      <c r="Q16" s="6">
        <v>3105</v>
      </c>
      <c r="R16" s="7">
        <v>0.28003246753246802</v>
      </c>
      <c r="S16" s="7">
        <v>6.7797720424472699E-2</v>
      </c>
      <c r="T16" s="7">
        <v>0.112079130093017</v>
      </c>
      <c r="U16" s="7">
        <v>0.21314674860891999</v>
      </c>
      <c r="V16" s="9">
        <v>0.3</v>
      </c>
      <c r="W16" s="10"/>
      <c r="X16" s="3"/>
      <c r="Y16" s="3"/>
    </row>
    <row r="17" spans="1:25" ht="26.4">
      <c r="A17" s="131"/>
      <c r="B17" s="131"/>
      <c r="C17" s="11"/>
      <c r="D17" s="4" t="s">
        <v>26</v>
      </c>
      <c r="E17" s="5">
        <v>44223.458468136603</v>
      </c>
      <c r="F17" s="39" t="s">
        <v>38</v>
      </c>
      <c r="G17" s="40">
        <v>20</v>
      </c>
      <c r="H17" s="41">
        <f t="shared" si="4"/>
        <v>3.8963569062926166E-3</v>
      </c>
      <c r="I17" s="42">
        <f t="shared" si="5"/>
        <v>4.3670029258919603E-4</v>
      </c>
      <c r="J17" s="6">
        <v>52219</v>
      </c>
      <c r="K17" s="6">
        <v>45798</v>
      </c>
      <c r="L17" s="7">
        <v>0.877037093778127</v>
      </c>
      <c r="M17" s="8">
        <v>24082</v>
      </c>
      <c r="N17" s="6">
        <v>11088</v>
      </c>
      <c r="O17" s="7">
        <v>0.24210664221145001</v>
      </c>
      <c r="P17" s="8">
        <v>5133</v>
      </c>
      <c r="Q17" s="6">
        <v>3105</v>
      </c>
      <c r="R17" s="7">
        <v>0.28003246753246802</v>
      </c>
      <c r="S17" s="7">
        <v>6.7797720424472699E-2</v>
      </c>
      <c r="T17" s="7">
        <v>0.112079130093017</v>
      </c>
      <c r="U17" s="7">
        <v>0.21314674860891999</v>
      </c>
      <c r="V17" s="9">
        <v>0.3</v>
      </c>
      <c r="W17" s="10"/>
      <c r="X17" s="3"/>
      <c r="Y17" s="3"/>
    </row>
    <row r="18" spans="1:25">
      <c r="A18" s="131"/>
      <c r="B18" s="132"/>
      <c r="C18" s="135" t="s">
        <v>28</v>
      </c>
      <c r="D18" s="127"/>
      <c r="E18" s="12" t="s">
        <v>0</v>
      </c>
      <c r="F18" s="12"/>
      <c r="G18" s="12"/>
      <c r="H18" s="12"/>
      <c r="I18" s="12"/>
      <c r="J18" s="13">
        <v>156862</v>
      </c>
      <c r="K18" s="13">
        <v>137838</v>
      </c>
      <c r="L18" s="14">
        <v>0.878721423926764</v>
      </c>
      <c r="M18" s="15">
        <v>69935</v>
      </c>
      <c r="N18" s="13">
        <v>32793</v>
      </c>
      <c r="O18" s="14">
        <v>0.237909720106212</v>
      </c>
      <c r="P18" s="15">
        <v>15265</v>
      </c>
      <c r="Q18" s="13">
        <v>9009</v>
      </c>
      <c r="R18" s="14">
        <v>0.27472326411124298</v>
      </c>
      <c r="S18" s="14">
        <v>6.5359334871370703E-2</v>
      </c>
      <c r="T18" s="14">
        <v>0.110745948142022</v>
      </c>
      <c r="U18" s="14">
        <v>0.218274111675127</v>
      </c>
      <c r="V18" s="12" t="s">
        <v>0</v>
      </c>
      <c r="W18" s="12" t="s">
        <v>0</v>
      </c>
      <c r="X18" s="1"/>
      <c r="Y18" s="1"/>
    </row>
    <row r="19" spans="1:25">
      <c r="A19" s="132"/>
      <c r="B19" s="136" t="s">
        <v>29</v>
      </c>
      <c r="C19" s="126"/>
      <c r="D19" s="127"/>
      <c r="E19" s="16" t="s">
        <v>0</v>
      </c>
      <c r="F19" s="16"/>
      <c r="G19" s="16"/>
      <c r="H19" s="16"/>
      <c r="I19" s="16"/>
      <c r="J19" s="17">
        <v>156862</v>
      </c>
      <c r="K19" s="17">
        <v>137838</v>
      </c>
      <c r="L19" s="18">
        <v>0.878721423926764</v>
      </c>
      <c r="M19" s="19">
        <v>69935</v>
      </c>
      <c r="N19" s="17">
        <v>32793</v>
      </c>
      <c r="O19" s="18">
        <v>0.237909720106212</v>
      </c>
      <c r="P19" s="19">
        <v>15265</v>
      </c>
      <c r="Q19" s="17">
        <v>9009</v>
      </c>
      <c r="R19" s="18">
        <v>0.27472326411124298</v>
      </c>
      <c r="S19" s="18">
        <v>6.5359334871370703E-2</v>
      </c>
      <c r="T19" s="18">
        <v>0.110745948142022</v>
      </c>
      <c r="U19" s="18">
        <v>0.218274111675127</v>
      </c>
      <c r="V19" s="16" t="s">
        <v>0</v>
      </c>
      <c r="W19" s="16" t="s">
        <v>0</v>
      </c>
      <c r="X19" s="1"/>
      <c r="Y19" s="1"/>
    </row>
    <row r="20" spans="1:25">
      <c r="A20" s="125" t="s">
        <v>30</v>
      </c>
      <c r="B20" s="126"/>
      <c r="C20" s="126"/>
      <c r="D20" s="127"/>
      <c r="E20" s="20" t="s">
        <v>0</v>
      </c>
      <c r="F20" s="20"/>
      <c r="G20" s="20"/>
      <c r="H20" s="20"/>
      <c r="I20" s="20"/>
      <c r="J20" s="21">
        <v>156862</v>
      </c>
      <c r="K20" s="21">
        <v>137838</v>
      </c>
      <c r="L20" s="22">
        <v>0.878721423926764</v>
      </c>
      <c r="M20" s="23">
        <v>69935</v>
      </c>
      <c r="N20" s="21">
        <v>32793</v>
      </c>
      <c r="O20" s="22">
        <v>0.237909720106212</v>
      </c>
      <c r="P20" s="23">
        <v>15265</v>
      </c>
      <c r="Q20" s="21">
        <v>9009</v>
      </c>
      <c r="R20" s="22">
        <v>0.27472326411124298</v>
      </c>
      <c r="S20" s="22">
        <v>6.5359334871370703E-2</v>
      </c>
      <c r="T20" s="22">
        <v>0.110745948142022</v>
      </c>
      <c r="U20" s="22">
        <v>0.218274111675127</v>
      </c>
      <c r="V20" s="20" t="s">
        <v>0</v>
      </c>
      <c r="W20" s="20" t="s">
        <v>0</v>
      </c>
      <c r="X20" s="1"/>
      <c r="Y20" s="1"/>
    </row>
    <row r="21" spans="1:25">
      <c r="A21" s="128" t="s">
        <v>31</v>
      </c>
      <c r="B21" s="126"/>
      <c r="C21" s="126"/>
      <c r="D21" s="127"/>
      <c r="E21" s="24" t="s">
        <v>0</v>
      </c>
      <c r="F21" s="24"/>
      <c r="G21" s="24"/>
      <c r="H21" s="24"/>
      <c r="I21" s="24"/>
      <c r="J21" s="25">
        <v>156862</v>
      </c>
      <c r="K21" s="25">
        <v>137838</v>
      </c>
      <c r="L21" s="26">
        <v>0.878721423926764</v>
      </c>
      <c r="M21" s="27">
        <v>69935</v>
      </c>
      <c r="N21" s="25">
        <v>32793</v>
      </c>
      <c r="O21" s="26">
        <v>0.237909720106212</v>
      </c>
      <c r="P21" s="27">
        <v>15265</v>
      </c>
      <c r="Q21" s="25">
        <v>9009</v>
      </c>
      <c r="R21" s="26">
        <v>0.27472326411124298</v>
      </c>
      <c r="S21" s="26">
        <v>6.5359334871370703E-2</v>
      </c>
      <c r="T21" s="26">
        <v>0.110745948142022</v>
      </c>
      <c r="U21" s="26">
        <v>0.218274111675127</v>
      </c>
      <c r="V21" s="24" t="s">
        <v>0</v>
      </c>
      <c r="W21" s="24" t="s">
        <v>0</v>
      </c>
      <c r="X21" s="1"/>
      <c r="Y21" s="1"/>
    </row>
    <row r="22" spans="1:25" ht="0" hidden="1" customHeight="1"/>
  </sheetData>
  <autoFilter ref="A3:W3" xr:uid="{00000000-0009-0000-0000-000000000000}"/>
  <mergeCells count="8">
    <mergeCell ref="A2:E2"/>
    <mergeCell ref="A20:D20"/>
    <mergeCell ref="A21:D21"/>
    <mergeCell ref="A4:A19"/>
    <mergeCell ref="B4:B18"/>
    <mergeCell ref="C4:C14"/>
    <mergeCell ref="C18:D18"/>
    <mergeCell ref="B19:D19"/>
  </mergeCells>
  <hyperlinks>
    <hyperlink ref="D4" r:id="rId1" xr:uid="{00000000-0004-0000-0000-000000000000}"/>
    <hyperlink ref="D9" r:id="rId2" xr:uid="{00000000-0004-0000-0000-000001000000}"/>
    <hyperlink ref="D14" r:id="rId3" xr:uid="{00000000-0004-0000-0000-000002000000}"/>
    <hyperlink ref="D5" r:id="rId4" xr:uid="{00000000-0004-0000-0000-000003000000}"/>
    <hyperlink ref="D6" r:id="rId5" xr:uid="{00000000-0004-0000-0000-000004000000}"/>
    <hyperlink ref="D7" r:id="rId6" xr:uid="{00000000-0004-0000-0000-000005000000}"/>
    <hyperlink ref="D10" r:id="rId7" xr:uid="{00000000-0004-0000-0000-000006000000}"/>
    <hyperlink ref="D11" r:id="rId8" xr:uid="{00000000-0004-0000-0000-000007000000}"/>
    <hyperlink ref="D12" r:id="rId9" xr:uid="{00000000-0004-0000-0000-000008000000}"/>
    <hyperlink ref="D15" r:id="rId10" xr:uid="{00000000-0004-0000-0000-000009000000}"/>
    <hyperlink ref="D16" r:id="rId11" xr:uid="{00000000-0004-0000-0000-00000A000000}"/>
    <hyperlink ref="D17" r:id="rId12" xr:uid="{00000000-0004-0000-0000-00000B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13D5C-0DD1-4086-8818-FBBC9F079EB1}">
  <dimension ref="A1:Y68"/>
  <sheetViews>
    <sheetView workbookViewId="0">
      <selection activeCell="F49" sqref="F49:I59"/>
    </sheetView>
  </sheetViews>
  <sheetFormatPr defaultRowHeight="14.4"/>
  <cols>
    <col min="1" max="1" width="13.6640625" style="86" customWidth="1"/>
    <col min="2" max="2" width="8" style="86" customWidth="1"/>
    <col min="3" max="3" width="15.77734375" style="86" customWidth="1"/>
    <col min="4" max="4" width="34.33203125" style="86" customWidth="1"/>
    <col min="5" max="9" width="9.5546875" style="86" customWidth="1"/>
    <col min="10" max="11" width="8.88671875" style="86"/>
    <col min="12" max="12" width="9.21875" style="86" customWidth="1"/>
    <col min="13" max="15" width="8.88671875" style="86"/>
    <col min="16" max="17" width="8.21875" style="86" customWidth="1"/>
    <col min="18" max="18" width="6.88671875" style="86" customWidth="1"/>
    <col min="19" max="20" width="8.21875" style="86" customWidth="1"/>
    <col min="21" max="22" width="6.88671875" style="86" customWidth="1"/>
    <col min="23" max="23" width="37.5546875" style="86" customWidth="1"/>
    <col min="24" max="24" width="5.88671875" style="86" customWidth="1"/>
    <col min="25" max="25" width="255" style="86" customWidth="1"/>
    <col min="26" max="16384" width="8.88671875" style="86"/>
  </cols>
  <sheetData>
    <row r="1" spans="1:25" ht="1.05" customHeight="1">
      <c r="A1" s="106"/>
      <c r="B1" s="106"/>
      <c r="C1" s="106"/>
      <c r="D1" s="106"/>
      <c r="E1" s="106"/>
      <c r="F1" s="106"/>
      <c r="G1" s="106"/>
      <c r="H1" s="112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s="38" customFormat="1" ht="42" customHeight="1">
      <c r="A2" s="123" t="s">
        <v>239</v>
      </c>
      <c r="B2" s="124"/>
      <c r="C2" s="124"/>
      <c r="D2" s="124"/>
      <c r="E2" s="124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107"/>
    </row>
    <row r="3" spans="1:25" ht="31.8">
      <c r="A3" s="87" t="s">
        <v>1</v>
      </c>
      <c r="B3" s="88" t="s">
        <v>2</v>
      </c>
      <c r="C3" s="87" t="s">
        <v>3</v>
      </c>
      <c r="D3" s="87" t="s">
        <v>4</v>
      </c>
      <c r="E3" s="88" t="s">
        <v>5</v>
      </c>
      <c r="F3" s="32" t="s">
        <v>32</v>
      </c>
      <c r="G3" s="33" t="s">
        <v>33</v>
      </c>
      <c r="H3" s="34" t="s">
        <v>34</v>
      </c>
      <c r="I3" s="34" t="s">
        <v>35</v>
      </c>
      <c r="J3" s="88" t="s">
        <v>6</v>
      </c>
      <c r="K3" s="88" t="s">
        <v>7</v>
      </c>
      <c r="L3" s="88" t="s">
        <v>8</v>
      </c>
      <c r="M3" s="88" t="s">
        <v>11</v>
      </c>
      <c r="N3" s="88" t="s">
        <v>9</v>
      </c>
      <c r="O3" s="88" t="s">
        <v>10</v>
      </c>
      <c r="P3" s="88" t="s">
        <v>15</v>
      </c>
      <c r="Q3" s="88" t="s">
        <v>12</v>
      </c>
      <c r="R3" s="88" t="s">
        <v>14</v>
      </c>
      <c r="S3" s="88" t="s">
        <v>13</v>
      </c>
      <c r="T3" s="88" t="s">
        <v>16</v>
      </c>
      <c r="U3" s="88" t="s">
        <v>17</v>
      </c>
      <c r="V3" s="88" t="s">
        <v>18</v>
      </c>
      <c r="W3" s="88" t="s">
        <v>19</v>
      </c>
      <c r="X3" s="106"/>
      <c r="Y3" s="106"/>
    </row>
    <row r="4" spans="1:25" ht="30.6">
      <c r="A4" s="142" t="s">
        <v>20</v>
      </c>
      <c r="B4" s="133">
        <v>44470</v>
      </c>
      <c r="C4" s="142" t="s">
        <v>21</v>
      </c>
      <c r="D4" s="89" t="s">
        <v>222</v>
      </c>
      <c r="E4" s="5">
        <v>44475.4272059375</v>
      </c>
      <c r="F4" s="5"/>
      <c r="G4" s="5"/>
      <c r="H4" s="5"/>
      <c r="I4" s="5"/>
      <c r="J4" s="6">
        <v>40171</v>
      </c>
      <c r="K4" s="6">
        <v>40093</v>
      </c>
      <c r="L4" s="7">
        <v>0.99805830076423296</v>
      </c>
      <c r="M4" s="8">
        <v>25452</v>
      </c>
      <c r="N4" s="6">
        <v>13159</v>
      </c>
      <c r="O4" s="7">
        <v>0.32821190731549099</v>
      </c>
      <c r="P4" s="8">
        <v>3795</v>
      </c>
      <c r="Q4" s="6">
        <v>2393</v>
      </c>
      <c r="R4" s="7">
        <v>0.18185272437115299</v>
      </c>
      <c r="S4" s="7">
        <v>5.9686229516374402E-2</v>
      </c>
      <c r="T4" s="7">
        <v>9.4654927294041402E-2</v>
      </c>
      <c r="U4" s="7">
        <v>0.149104196133899</v>
      </c>
      <c r="V4" s="9">
        <v>0.1</v>
      </c>
      <c r="W4" s="90" t="s">
        <v>223</v>
      </c>
      <c r="X4" s="106"/>
      <c r="Y4" s="106"/>
    </row>
    <row r="5" spans="1:25" ht="26.4">
      <c r="A5" s="143"/>
      <c r="B5" s="134"/>
      <c r="C5" s="143"/>
      <c r="D5" s="89" t="s">
        <v>222</v>
      </c>
      <c r="E5" s="5">
        <v>44475.4272059375</v>
      </c>
      <c r="F5" s="39" t="s">
        <v>148</v>
      </c>
      <c r="G5" s="40">
        <v>24</v>
      </c>
      <c r="H5" s="41">
        <f>G5/P$4</f>
        <v>6.3241106719367588E-3</v>
      </c>
      <c r="I5" s="42">
        <f>+G5/K$4</f>
        <v>5.9860823585164489E-4</v>
      </c>
      <c r="J5" s="6">
        <v>40171</v>
      </c>
      <c r="K5" s="6">
        <v>40093</v>
      </c>
      <c r="L5" s="7">
        <v>0.99805830076423296</v>
      </c>
      <c r="M5" s="8">
        <v>25452</v>
      </c>
      <c r="N5" s="6">
        <v>13159</v>
      </c>
      <c r="O5" s="7">
        <v>0.32821190731549099</v>
      </c>
      <c r="P5" s="8">
        <v>3795</v>
      </c>
      <c r="Q5" s="6">
        <v>2393</v>
      </c>
      <c r="R5" s="7">
        <v>0.18185272437115299</v>
      </c>
      <c r="S5" s="7">
        <v>5.9686229516374402E-2</v>
      </c>
      <c r="T5" s="7">
        <v>9.4654927294041402E-2</v>
      </c>
      <c r="U5" s="7">
        <v>0.149104196133899</v>
      </c>
      <c r="V5" s="9">
        <v>0.1</v>
      </c>
      <c r="W5" s="90"/>
      <c r="X5" s="112"/>
      <c r="Y5" s="112"/>
    </row>
    <row r="6" spans="1:25">
      <c r="A6" s="143"/>
      <c r="B6" s="134"/>
      <c r="C6" s="143"/>
      <c r="D6" s="89" t="s">
        <v>222</v>
      </c>
      <c r="E6" s="5">
        <v>44475.4272059375</v>
      </c>
      <c r="F6" s="39" t="s">
        <v>125</v>
      </c>
      <c r="G6" s="40">
        <v>6</v>
      </c>
      <c r="H6" s="41">
        <f>G6/P$4</f>
        <v>1.5810276679841897E-3</v>
      </c>
      <c r="I6" s="42">
        <f t="shared" ref="I6:I9" si="0">+G6/K$4</f>
        <v>1.4965205896291122E-4</v>
      </c>
      <c r="J6" s="6">
        <v>40171</v>
      </c>
      <c r="K6" s="6">
        <v>40093</v>
      </c>
      <c r="L6" s="7">
        <v>0.99805830076423296</v>
      </c>
      <c r="M6" s="8">
        <v>25452</v>
      </c>
      <c r="N6" s="6">
        <v>13159</v>
      </c>
      <c r="O6" s="7">
        <v>0.32821190731549099</v>
      </c>
      <c r="P6" s="8">
        <v>3795</v>
      </c>
      <c r="Q6" s="6">
        <v>2393</v>
      </c>
      <c r="R6" s="7">
        <v>0.18185272437115299</v>
      </c>
      <c r="S6" s="7">
        <v>5.9686229516374402E-2</v>
      </c>
      <c r="T6" s="7">
        <v>9.4654927294041402E-2</v>
      </c>
      <c r="U6" s="7">
        <v>0.149104196133899</v>
      </c>
      <c r="V6" s="9">
        <v>0.1</v>
      </c>
      <c r="W6" s="90"/>
      <c r="X6" s="112"/>
      <c r="Y6" s="112"/>
    </row>
    <row r="7" spans="1:25" ht="26.4">
      <c r="A7" s="143"/>
      <c r="B7" s="134"/>
      <c r="C7" s="143"/>
      <c r="D7" s="89" t="s">
        <v>222</v>
      </c>
      <c r="E7" s="5">
        <v>44475.4272059375</v>
      </c>
      <c r="F7" s="39" t="s">
        <v>240</v>
      </c>
      <c r="G7" s="40">
        <v>11</v>
      </c>
      <c r="H7" s="41">
        <f t="shared" ref="H7:H9" si="1">G7/P$4</f>
        <v>2.8985507246376812E-3</v>
      </c>
      <c r="I7" s="42">
        <f t="shared" si="0"/>
        <v>2.7436210809867059E-4</v>
      </c>
      <c r="J7" s="6">
        <v>40171</v>
      </c>
      <c r="K7" s="6">
        <v>40093</v>
      </c>
      <c r="L7" s="7">
        <v>0.99805830076423296</v>
      </c>
      <c r="M7" s="8">
        <v>25452</v>
      </c>
      <c r="N7" s="6">
        <v>13159</v>
      </c>
      <c r="O7" s="7">
        <v>0.32821190731549099</v>
      </c>
      <c r="P7" s="8">
        <v>3795</v>
      </c>
      <c r="Q7" s="6">
        <v>2393</v>
      </c>
      <c r="R7" s="7">
        <v>0.18185272437115299</v>
      </c>
      <c r="S7" s="7">
        <v>5.9686229516374402E-2</v>
      </c>
      <c r="T7" s="7">
        <v>9.4654927294041402E-2</v>
      </c>
      <c r="U7" s="7">
        <v>0.149104196133899</v>
      </c>
      <c r="V7" s="9">
        <v>0.1</v>
      </c>
      <c r="W7" s="90"/>
      <c r="X7" s="112"/>
      <c r="Y7" s="112"/>
    </row>
    <row r="8" spans="1:25">
      <c r="A8" s="143"/>
      <c r="B8" s="134"/>
      <c r="C8" s="143"/>
      <c r="D8" s="89" t="s">
        <v>222</v>
      </c>
      <c r="E8" s="5">
        <v>44475.4272059375</v>
      </c>
      <c r="F8" s="39" t="s">
        <v>241</v>
      </c>
      <c r="G8" s="40">
        <v>6</v>
      </c>
      <c r="H8" s="41">
        <f t="shared" si="1"/>
        <v>1.5810276679841897E-3</v>
      </c>
      <c r="I8" s="42">
        <f t="shared" si="0"/>
        <v>1.4965205896291122E-4</v>
      </c>
      <c r="J8" s="6">
        <v>40171</v>
      </c>
      <c r="K8" s="6">
        <v>40093</v>
      </c>
      <c r="L8" s="7">
        <v>0.99805830076423296</v>
      </c>
      <c r="M8" s="8">
        <v>25452</v>
      </c>
      <c r="N8" s="6">
        <v>13159</v>
      </c>
      <c r="O8" s="7">
        <v>0.32821190731549099</v>
      </c>
      <c r="P8" s="8">
        <v>3795</v>
      </c>
      <c r="Q8" s="6">
        <v>2393</v>
      </c>
      <c r="R8" s="7">
        <v>0.18185272437115299</v>
      </c>
      <c r="S8" s="7">
        <v>5.9686229516374402E-2</v>
      </c>
      <c r="T8" s="7">
        <v>9.4654927294041402E-2</v>
      </c>
      <c r="U8" s="7">
        <v>0.149104196133899</v>
      </c>
      <c r="V8" s="9">
        <v>0.1</v>
      </c>
      <c r="W8" s="90"/>
      <c r="X8" s="112"/>
      <c r="Y8" s="112"/>
    </row>
    <row r="9" spans="1:25" ht="26.4">
      <c r="A9" s="143"/>
      <c r="B9" s="134"/>
      <c r="C9" s="143"/>
      <c r="D9" s="89" t="s">
        <v>222</v>
      </c>
      <c r="E9" s="5">
        <v>44475.4272059375</v>
      </c>
      <c r="F9" s="39" t="s">
        <v>191</v>
      </c>
      <c r="G9" s="40">
        <v>7</v>
      </c>
      <c r="H9" s="41">
        <f t="shared" si="1"/>
        <v>1.8445322793148879E-3</v>
      </c>
      <c r="I9" s="42">
        <f t="shared" si="0"/>
        <v>1.7459406879006311E-4</v>
      </c>
      <c r="J9" s="6">
        <v>40171</v>
      </c>
      <c r="K9" s="6">
        <v>40093</v>
      </c>
      <c r="L9" s="7">
        <v>0.99805830076423296</v>
      </c>
      <c r="M9" s="8">
        <v>25452</v>
      </c>
      <c r="N9" s="6">
        <v>13159</v>
      </c>
      <c r="O9" s="7">
        <v>0.32821190731549099</v>
      </c>
      <c r="P9" s="8">
        <v>3795</v>
      </c>
      <c r="Q9" s="6">
        <v>2393</v>
      </c>
      <c r="R9" s="7">
        <v>0.18185272437115299</v>
      </c>
      <c r="S9" s="7">
        <v>5.9686229516374402E-2</v>
      </c>
      <c r="T9" s="7">
        <v>9.4654927294041402E-2</v>
      </c>
      <c r="U9" s="7">
        <v>0.149104196133899</v>
      </c>
      <c r="V9" s="9">
        <v>0.1</v>
      </c>
      <c r="W9" s="90"/>
      <c r="X9" s="112"/>
      <c r="Y9" s="112"/>
    </row>
    <row r="10" spans="1:25">
      <c r="A10" s="143"/>
      <c r="B10" s="134"/>
      <c r="C10" s="143"/>
      <c r="D10" s="89"/>
      <c r="E10" s="5"/>
      <c r="F10" s="5"/>
      <c r="G10" s="5"/>
      <c r="H10" s="5"/>
      <c r="I10" s="5"/>
      <c r="J10" s="6"/>
      <c r="K10" s="6"/>
      <c r="L10" s="7"/>
      <c r="M10" s="8"/>
      <c r="N10" s="6"/>
      <c r="O10" s="7"/>
      <c r="P10" s="8"/>
      <c r="Q10" s="6"/>
      <c r="R10" s="7"/>
      <c r="S10" s="7"/>
      <c r="T10" s="7"/>
      <c r="U10" s="7"/>
      <c r="V10" s="9"/>
      <c r="W10" s="90"/>
      <c r="X10" s="112"/>
      <c r="Y10" s="112"/>
    </row>
    <row r="11" spans="1:25" ht="30.6">
      <c r="A11" s="144"/>
      <c r="B11" s="144"/>
      <c r="C11" s="144"/>
      <c r="D11" s="89" t="s">
        <v>224</v>
      </c>
      <c r="E11" s="5">
        <v>44482.417011886602</v>
      </c>
      <c r="F11" s="5"/>
      <c r="G11" s="5"/>
      <c r="H11" s="5"/>
      <c r="I11" s="5"/>
      <c r="J11" s="6">
        <v>40101</v>
      </c>
      <c r="K11" s="6">
        <v>40007</v>
      </c>
      <c r="L11" s="7">
        <v>0.99765591880501703</v>
      </c>
      <c r="M11" s="8">
        <v>23670</v>
      </c>
      <c r="N11" s="6">
        <v>12693</v>
      </c>
      <c r="O11" s="7">
        <v>0.31726947784137799</v>
      </c>
      <c r="P11" s="8">
        <v>3130</v>
      </c>
      <c r="Q11" s="6">
        <v>2189</v>
      </c>
      <c r="R11" s="7">
        <v>0.172457259907035</v>
      </c>
      <c r="S11" s="7">
        <v>5.4715424800659898E-2</v>
      </c>
      <c r="T11" s="7">
        <v>7.8236308645986893E-2</v>
      </c>
      <c r="U11" s="7">
        <v>0.13223489649345199</v>
      </c>
      <c r="V11" s="9">
        <v>0.1</v>
      </c>
      <c r="W11" s="90" t="s">
        <v>225</v>
      </c>
      <c r="X11" s="106"/>
      <c r="Y11" s="106"/>
    </row>
    <row r="12" spans="1:25" ht="26.4">
      <c r="A12" s="144"/>
      <c r="B12" s="144"/>
      <c r="C12" s="144"/>
      <c r="D12" s="89" t="s">
        <v>224</v>
      </c>
      <c r="E12" s="5">
        <v>44482.417011886602</v>
      </c>
      <c r="F12" s="39" t="s">
        <v>148</v>
      </c>
      <c r="G12" s="40">
        <v>32</v>
      </c>
      <c r="H12" s="41">
        <f>G12/P$11</f>
        <v>1.0223642172523962E-2</v>
      </c>
      <c r="I12" s="42">
        <f>+G12/K$11</f>
        <v>7.9986002449571329E-4</v>
      </c>
      <c r="J12" s="6">
        <v>40101</v>
      </c>
      <c r="K12" s="6">
        <v>40007</v>
      </c>
      <c r="L12" s="7">
        <v>0.99765591880501703</v>
      </c>
      <c r="M12" s="8">
        <v>23670</v>
      </c>
      <c r="N12" s="6">
        <v>12693</v>
      </c>
      <c r="O12" s="7">
        <v>0.31726947784137799</v>
      </c>
      <c r="P12" s="8">
        <v>3130</v>
      </c>
      <c r="Q12" s="6">
        <v>2189</v>
      </c>
      <c r="R12" s="7">
        <v>0.172457259907035</v>
      </c>
      <c r="S12" s="7">
        <v>5.4715424800659898E-2</v>
      </c>
      <c r="T12" s="7">
        <v>7.8236308645986893E-2</v>
      </c>
      <c r="U12" s="7">
        <v>0.13223489649345199</v>
      </c>
      <c r="V12" s="9">
        <v>0.1</v>
      </c>
      <c r="W12" s="90"/>
      <c r="X12" s="112"/>
      <c r="Y12" s="112"/>
    </row>
    <row r="13" spans="1:25" ht="26.4">
      <c r="A13" s="144"/>
      <c r="B13" s="144"/>
      <c r="C13" s="144"/>
      <c r="D13" s="89" t="s">
        <v>224</v>
      </c>
      <c r="E13" s="5">
        <v>44482.417011886602</v>
      </c>
      <c r="F13" s="39" t="s">
        <v>240</v>
      </c>
      <c r="G13" s="40">
        <v>17</v>
      </c>
      <c r="H13" s="41">
        <f t="shared" ref="H13:H15" si="2">G13/P$11</f>
        <v>5.4313099041533542E-3</v>
      </c>
      <c r="I13" s="42">
        <f t="shared" ref="I13:I15" si="3">+G13/K$11</f>
        <v>4.2492563801334765E-4</v>
      </c>
      <c r="J13" s="6">
        <v>40101</v>
      </c>
      <c r="K13" s="6">
        <v>40007</v>
      </c>
      <c r="L13" s="7">
        <v>0.99765591880501703</v>
      </c>
      <c r="M13" s="8">
        <v>23670</v>
      </c>
      <c r="N13" s="6">
        <v>12693</v>
      </c>
      <c r="O13" s="7">
        <v>0.31726947784137799</v>
      </c>
      <c r="P13" s="8">
        <v>3130</v>
      </c>
      <c r="Q13" s="6">
        <v>2189</v>
      </c>
      <c r="R13" s="7">
        <v>0.172457259907035</v>
      </c>
      <c r="S13" s="7">
        <v>5.4715424800659898E-2</v>
      </c>
      <c r="T13" s="7">
        <v>7.8236308645986893E-2</v>
      </c>
      <c r="U13" s="7">
        <v>0.13223489649345199</v>
      </c>
      <c r="V13" s="9">
        <v>0.1</v>
      </c>
      <c r="W13" s="90"/>
      <c r="X13" s="112"/>
      <c r="Y13" s="112"/>
    </row>
    <row r="14" spans="1:25">
      <c r="A14" s="144"/>
      <c r="B14" s="144"/>
      <c r="C14" s="144"/>
      <c r="D14" s="89" t="s">
        <v>224</v>
      </c>
      <c r="E14" s="5">
        <v>44482.417011886602</v>
      </c>
      <c r="F14" s="39" t="s">
        <v>125</v>
      </c>
      <c r="G14" s="40">
        <v>7</v>
      </c>
      <c r="H14" s="41">
        <f t="shared" si="2"/>
        <v>2.2364217252396168E-3</v>
      </c>
      <c r="I14" s="42">
        <f t="shared" si="3"/>
        <v>1.7496938035843726E-4</v>
      </c>
      <c r="J14" s="6">
        <v>40101</v>
      </c>
      <c r="K14" s="6">
        <v>40007</v>
      </c>
      <c r="L14" s="7">
        <v>0.99765591880501703</v>
      </c>
      <c r="M14" s="8">
        <v>23670</v>
      </c>
      <c r="N14" s="6">
        <v>12693</v>
      </c>
      <c r="O14" s="7">
        <v>0.31726947784137799</v>
      </c>
      <c r="P14" s="8">
        <v>3130</v>
      </c>
      <c r="Q14" s="6">
        <v>2189</v>
      </c>
      <c r="R14" s="7">
        <v>0.172457259907035</v>
      </c>
      <c r="S14" s="7">
        <v>5.4715424800659898E-2</v>
      </c>
      <c r="T14" s="7">
        <v>7.8236308645986893E-2</v>
      </c>
      <c r="U14" s="7">
        <v>0.13223489649345199</v>
      </c>
      <c r="V14" s="9">
        <v>0.1</v>
      </c>
      <c r="W14" s="90"/>
      <c r="X14" s="112"/>
      <c r="Y14" s="112"/>
    </row>
    <row r="15" spans="1:25" ht="26.4">
      <c r="A15" s="144"/>
      <c r="B15" s="144"/>
      <c r="C15" s="144"/>
      <c r="D15" s="89" t="s">
        <v>224</v>
      </c>
      <c r="E15" s="5">
        <v>44482.417011886602</v>
      </c>
      <c r="F15" s="39" t="s">
        <v>242</v>
      </c>
      <c r="G15" s="40">
        <v>29</v>
      </c>
      <c r="H15" s="41">
        <f t="shared" si="2"/>
        <v>9.2651757188498395E-3</v>
      </c>
      <c r="I15" s="42">
        <f t="shared" si="3"/>
        <v>7.2487314719924011E-4</v>
      </c>
      <c r="J15" s="6">
        <v>40101</v>
      </c>
      <c r="K15" s="6">
        <v>40007</v>
      </c>
      <c r="L15" s="7">
        <v>0.99765591880501703</v>
      </c>
      <c r="M15" s="8">
        <v>23670</v>
      </c>
      <c r="N15" s="6">
        <v>12693</v>
      </c>
      <c r="O15" s="7">
        <v>0.31726947784137799</v>
      </c>
      <c r="P15" s="8">
        <v>3130</v>
      </c>
      <c r="Q15" s="6">
        <v>2189</v>
      </c>
      <c r="R15" s="7">
        <v>0.172457259907035</v>
      </c>
      <c r="S15" s="7">
        <v>5.4715424800659898E-2</v>
      </c>
      <c r="T15" s="7">
        <v>7.8236308645986893E-2</v>
      </c>
      <c r="U15" s="7">
        <v>0.13223489649345199</v>
      </c>
      <c r="V15" s="9">
        <v>0.1</v>
      </c>
      <c r="W15" s="90"/>
      <c r="X15" s="112"/>
      <c r="Y15" s="112"/>
    </row>
    <row r="16" spans="1:25">
      <c r="A16" s="144"/>
      <c r="B16" s="144"/>
      <c r="C16" s="144"/>
      <c r="D16" s="89"/>
      <c r="E16" s="5"/>
      <c r="F16" s="5"/>
      <c r="G16" s="5"/>
      <c r="H16" s="5"/>
      <c r="I16" s="5"/>
      <c r="J16" s="6"/>
      <c r="K16" s="6"/>
      <c r="L16" s="7"/>
      <c r="M16" s="8"/>
      <c r="N16" s="6"/>
      <c r="O16" s="7"/>
      <c r="P16" s="8"/>
      <c r="Q16" s="6"/>
      <c r="R16" s="7"/>
      <c r="S16" s="7"/>
      <c r="T16" s="7"/>
      <c r="U16" s="7"/>
      <c r="V16" s="9"/>
      <c r="W16" s="90"/>
      <c r="X16" s="112"/>
      <c r="Y16" s="112"/>
    </row>
    <row r="17" spans="1:25" ht="30.6">
      <c r="A17" s="144"/>
      <c r="B17" s="144"/>
      <c r="C17" s="144"/>
      <c r="D17" s="89" t="s">
        <v>226</v>
      </c>
      <c r="E17" s="5">
        <v>44489.604216932901</v>
      </c>
      <c r="F17" s="5"/>
      <c r="G17" s="5"/>
      <c r="H17" s="5"/>
      <c r="I17" s="5"/>
      <c r="J17" s="6">
        <v>40023</v>
      </c>
      <c r="K17" s="6">
        <v>39950</v>
      </c>
      <c r="L17" s="7">
        <v>0.99817604877195598</v>
      </c>
      <c r="M17" s="8">
        <v>24649</v>
      </c>
      <c r="N17" s="6">
        <v>13663</v>
      </c>
      <c r="O17" s="7">
        <v>0.34200250312891101</v>
      </c>
      <c r="P17" s="8">
        <v>3068</v>
      </c>
      <c r="Q17" s="6">
        <v>2138</v>
      </c>
      <c r="R17" s="7">
        <v>0.156481007099466</v>
      </c>
      <c r="S17" s="7">
        <v>5.3516896120150197E-2</v>
      </c>
      <c r="T17" s="7">
        <v>7.6795994993742206E-2</v>
      </c>
      <c r="U17" s="7">
        <v>0.124467524037486</v>
      </c>
      <c r="V17" s="9">
        <v>1.3</v>
      </c>
      <c r="W17" s="90" t="s">
        <v>227</v>
      </c>
      <c r="X17" s="106"/>
      <c r="Y17" s="106"/>
    </row>
    <row r="18" spans="1:25" ht="26.4">
      <c r="A18" s="144"/>
      <c r="B18" s="144"/>
      <c r="C18" s="144"/>
      <c r="D18" s="89" t="s">
        <v>226</v>
      </c>
      <c r="E18" s="5">
        <v>44489.604216932901</v>
      </c>
      <c r="F18" s="39" t="s">
        <v>148</v>
      </c>
      <c r="G18" s="40">
        <v>57</v>
      </c>
      <c r="H18" s="41">
        <f>G18/P$17</f>
        <v>1.8578878748370272E-2</v>
      </c>
      <c r="I18" s="42">
        <f>+G18/K$17</f>
        <v>1.4267834793491865E-3</v>
      </c>
      <c r="J18" s="6">
        <v>40023</v>
      </c>
      <c r="K18" s="6">
        <v>39950</v>
      </c>
      <c r="L18" s="7">
        <v>0.99817604877195598</v>
      </c>
      <c r="M18" s="8">
        <v>24649</v>
      </c>
      <c r="N18" s="6">
        <v>13663</v>
      </c>
      <c r="O18" s="7">
        <v>0.34200250312891101</v>
      </c>
      <c r="P18" s="8">
        <v>3068</v>
      </c>
      <c r="Q18" s="6">
        <v>2138</v>
      </c>
      <c r="R18" s="7">
        <v>0.156481007099466</v>
      </c>
      <c r="S18" s="7">
        <v>5.3516896120150197E-2</v>
      </c>
      <c r="T18" s="7">
        <v>7.6795994993742206E-2</v>
      </c>
      <c r="U18" s="7">
        <v>0.124467524037486</v>
      </c>
      <c r="V18" s="9">
        <v>1.3</v>
      </c>
      <c r="W18" s="90"/>
      <c r="X18" s="112"/>
      <c r="Y18" s="112"/>
    </row>
    <row r="19" spans="1:25" ht="26.4">
      <c r="A19" s="144"/>
      <c r="B19" s="144"/>
      <c r="C19" s="144"/>
      <c r="D19" s="89" t="s">
        <v>226</v>
      </c>
      <c r="E19" s="5">
        <v>44489.604216932901</v>
      </c>
      <c r="F19" s="39" t="s">
        <v>240</v>
      </c>
      <c r="G19" s="40">
        <v>25</v>
      </c>
      <c r="H19" s="41">
        <f t="shared" ref="H19:H21" si="4">G19/P$17</f>
        <v>8.1486310299869625E-3</v>
      </c>
      <c r="I19" s="42">
        <f t="shared" ref="I19:I21" si="5">+G19/K$17</f>
        <v>6.2578222778473093E-4</v>
      </c>
      <c r="J19" s="6">
        <v>40023</v>
      </c>
      <c r="K19" s="6">
        <v>39950</v>
      </c>
      <c r="L19" s="7">
        <v>0.99817604877195598</v>
      </c>
      <c r="M19" s="8">
        <v>24649</v>
      </c>
      <c r="N19" s="6">
        <v>13663</v>
      </c>
      <c r="O19" s="7">
        <v>0.34200250312891101</v>
      </c>
      <c r="P19" s="8">
        <v>3068</v>
      </c>
      <c r="Q19" s="6">
        <v>2138</v>
      </c>
      <c r="R19" s="7">
        <v>0.156481007099466</v>
      </c>
      <c r="S19" s="7">
        <v>5.3516896120150197E-2</v>
      </c>
      <c r="T19" s="7">
        <v>7.6795994993742206E-2</v>
      </c>
      <c r="U19" s="7">
        <v>0.124467524037486</v>
      </c>
      <c r="V19" s="9">
        <v>1.3</v>
      </c>
      <c r="W19" s="90"/>
      <c r="X19" s="112"/>
      <c r="Y19" s="112"/>
    </row>
    <row r="20" spans="1:25">
      <c r="A20" s="144"/>
      <c r="B20" s="144"/>
      <c r="C20" s="144"/>
      <c r="D20" s="89" t="s">
        <v>226</v>
      </c>
      <c r="E20" s="5">
        <v>44489.604216932901</v>
      </c>
      <c r="F20" s="39" t="s">
        <v>125</v>
      </c>
      <c r="G20" s="40">
        <v>5</v>
      </c>
      <c r="H20" s="41">
        <f t="shared" si="4"/>
        <v>1.6297262059973925E-3</v>
      </c>
      <c r="I20" s="42">
        <f t="shared" si="5"/>
        <v>1.2515644555694618E-4</v>
      </c>
      <c r="J20" s="6">
        <v>40023</v>
      </c>
      <c r="K20" s="6">
        <v>39950</v>
      </c>
      <c r="L20" s="7">
        <v>0.99817604877195598</v>
      </c>
      <c r="M20" s="8">
        <v>24649</v>
      </c>
      <c r="N20" s="6">
        <v>13663</v>
      </c>
      <c r="O20" s="7">
        <v>0.34200250312891101</v>
      </c>
      <c r="P20" s="8">
        <v>3068</v>
      </c>
      <c r="Q20" s="6">
        <v>2138</v>
      </c>
      <c r="R20" s="7">
        <v>0.156481007099466</v>
      </c>
      <c r="S20" s="7">
        <v>5.3516896120150197E-2</v>
      </c>
      <c r="T20" s="7">
        <v>7.6795994993742206E-2</v>
      </c>
      <c r="U20" s="7">
        <v>0.124467524037486</v>
      </c>
      <c r="V20" s="9">
        <v>1.3</v>
      </c>
      <c r="W20" s="90"/>
      <c r="X20" s="112"/>
      <c r="Y20" s="112"/>
    </row>
    <row r="21" spans="1:25" ht="26.4">
      <c r="A21" s="144"/>
      <c r="B21" s="144"/>
      <c r="C21" s="144"/>
      <c r="D21" s="89" t="s">
        <v>226</v>
      </c>
      <c r="E21" s="5">
        <v>44489.604216932901</v>
      </c>
      <c r="F21" s="39" t="s">
        <v>242</v>
      </c>
      <c r="G21" s="40">
        <v>22</v>
      </c>
      <c r="H21" s="41">
        <f t="shared" si="4"/>
        <v>7.1707953063885263E-3</v>
      </c>
      <c r="I21" s="42">
        <f t="shared" si="5"/>
        <v>5.5068836045056319E-4</v>
      </c>
      <c r="J21" s="6">
        <v>40023</v>
      </c>
      <c r="K21" s="6">
        <v>39950</v>
      </c>
      <c r="L21" s="7">
        <v>0.99817604877195598</v>
      </c>
      <c r="M21" s="8">
        <v>24649</v>
      </c>
      <c r="N21" s="6">
        <v>13663</v>
      </c>
      <c r="O21" s="7">
        <v>0.34200250312891101</v>
      </c>
      <c r="P21" s="8">
        <v>3068</v>
      </c>
      <c r="Q21" s="6">
        <v>2138</v>
      </c>
      <c r="R21" s="7">
        <v>0.156481007099466</v>
      </c>
      <c r="S21" s="7">
        <v>5.3516896120150197E-2</v>
      </c>
      <c r="T21" s="7">
        <v>7.6795994993742206E-2</v>
      </c>
      <c r="U21" s="7">
        <v>0.124467524037486</v>
      </c>
      <c r="V21" s="9">
        <v>1.3</v>
      </c>
      <c r="W21" s="90"/>
      <c r="X21" s="112"/>
      <c r="Y21" s="112"/>
    </row>
    <row r="22" spans="1:25">
      <c r="A22" s="144"/>
      <c r="B22" s="144"/>
      <c r="C22" s="144"/>
      <c r="D22" s="89"/>
      <c r="E22" s="5"/>
      <c r="F22" s="5"/>
      <c r="G22" s="5"/>
      <c r="H22" s="5"/>
      <c r="I22" s="5"/>
      <c r="J22" s="6"/>
      <c r="K22" s="6"/>
      <c r="L22" s="7"/>
      <c r="M22" s="8"/>
      <c r="N22" s="6"/>
      <c r="O22" s="7"/>
      <c r="P22" s="8"/>
      <c r="Q22" s="6"/>
      <c r="R22" s="7"/>
      <c r="S22" s="7"/>
      <c r="T22" s="7"/>
      <c r="U22" s="7"/>
      <c r="V22" s="9"/>
      <c r="W22" s="90"/>
      <c r="X22" s="112"/>
      <c r="Y22" s="112"/>
    </row>
    <row r="23" spans="1:25" ht="30.6">
      <c r="A23" s="144"/>
      <c r="B23" s="144"/>
      <c r="C23" s="145"/>
      <c r="D23" s="89" t="s">
        <v>228</v>
      </c>
      <c r="E23" s="5">
        <v>44496.502812233797</v>
      </c>
      <c r="F23" s="5"/>
      <c r="G23" s="5"/>
      <c r="H23" s="5"/>
      <c r="I23" s="5"/>
      <c r="J23" s="6">
        <v>40271</v>
      </c>
      <c r="K23" s="6">
        <v>40193</v>
      </c>
      <c r="L23" s="7">
        <v>0.99806312234610495</v>
      </c>
      <c r="M23" s="8">
        <v>25521</v>
      </c>
      <c r="N23" s="6">
        <v>13977</v>
      </c>
      <c r="O23" s="7">
        <v>0.34774712014529902</v>
      </c>
      <c r="P23" s="8">
        <v>3989</v>
      </c>
      <c r="Q23" s="6">
        <v>2737</v>
      </c>
      <c r="R23" s="7">
        <v>0.19582170709022001</v>
      </c>
      <c r="S23" s="7">
        <v>6.8096434702560105E-2</v>
      </c>
      <c r="T23" s="7">
        <v>9.9246137387107206E-2</v>
      </c>
      <c r="U23" s="7">
        <v>0.15630265271737001</v>
      </c>
      <c r="V23" s="9">
        <v>1.3</v>
      </c>
      <c r="W23" s="90" t="s">
        <v>229</v>
      </c>
      <c r="X23" s="106"/>
      <c r="Y23" s="106"/>
    </row>
    <row r="24" spans="1:25" ht="26.4">
      <c r="A24" s="144"/>
      <c r="B24" s="144"/>
      <c r="C24" s="110"/>
      <c r="D24" s="89" t="s">
        <v>228</v>
      </c>
      <c r="E24" s="5">
        <v>44496.502812233797</v>
      </c>
      <c r="F24" s="39" t="s">
        <v>148</v>
      </c>
      <c r="G24" s="40">
        <v>44</v>
      </c>
      <c r="H24" s="41">
        <f>G24/P$23</f>
        <v>1.1030333416896465E-2</v>
      </c>
      <c r="I24" s="42">
        <f>+G24/K$23</f>
        <v>1.0947179857189063E-3</v>
      </c>
      <c r="J24" s="6">
        <v>40271</v>
      </c>
      <c r="K24" s="6">
        <v>40193</v>
      </c>
      <c r="L24" s="7">
        <v>0.99806312234610495</v>
      </c>
      <c r="M24" s="8">
        <v>25521</v>
      </c>
      <c r="N24" s="6">
        <v>13977</v>
      </c>
      <c r="O24" s="7">
        <v>0.34774712014529902</v>
      </c>
      <c r="P24" s="8">
        <v>3989</v>
      </c>
      <c r="Q24" s="6">
        <v>2737</v>
      </c>
      <c r="R24" s="7">
        <v>0.19582170709022001</v>
      </c>
      <c r="S24" s="7">
        <v>6.8096434702560105E-2</v>
      </c>
      <c r="T24" s="7">
        <v>9.9246137387107206E-2</v>
      </c>
      <c r="U24" s="7">
        <v>0.15630265271737001</v>
      </c>
      <c r="V24" s="9">
        <v>1.3</v>
      </c>
      <c r="W24" s="90"/>
      <c r="X24" s="112"/>
      <c r="Y24" s="112"/>
    </row>
    <row r="25" spans="1:25" ht="26.4">
      <c r="A25" s="144"/>
      <c r="B25" s="144"/>
      <c r="C25" s="110"/>
      <c r="D25" s="89" t="s">
        <v>228</v>
      </c>
      <c r="E25" s="5">
        <v>44496.502812233797</v>
      </c>
      <c r="F25" s="39" t="s">
        <v>242</v>
      </c>
      <c r="G25" s="40">
        <v>26</v>
      </c>
      <c r="H25" s="41">
        <f t="shared" ref="H25:H27" si="6">G25/P$23</f>
        <v>6.5179242918024568E-3</v>
      </c>
      <c r="I25" s="42">
        <f t="shared" ref="I25:I27" si="7">+G25/K$23</f>
        <v>6.4687880974299004E-4</v>
      </c>
      <c r="J25" s="6">
        <v>40271</v>
      </c>
      <c r="K25" s="6">
        <v>40193</v>
      </c>
      <c r="L25" s="7">
        <v>0.99806312234610495</v>
      </c>
      <c r="M25" s="8">
        <v>25521</v>
      </c>
      <c r="N25" s="6">
        <v>13977</v>
      </c>
      <c r="O25" s="7">
        <v>0.34774712014529902</v>
      </c>
      <c r="P25" s="8">
        <v>3989</v>
      </c>
      <c r="Q25" s="6">
        <v>2737</v>
      </c>
      <c r="R25" s="7">
        <v>0.19582170709022001</v>
      </c>
      <c r="S25" s="7">
        <v>6.8096434702560105E-2</v>
      </c>
      <c r="T25" s="7">
        <v>9.9246137387107206E-2</v>
      </c>
      <c r="U25" s="7">
        <v>0.15630265271737001</v>
      </c>
      <c r="V25" s="9">
        <v>1.3</v>
      </c>
      <c r="W25" s="90"/>
      <c r="X25" s="112"/>
      <c r="Y25" s="112"/>
    </row>
    <row r="26" spans="1:25">
      <c r="A26" s="144"/>
      <c r="B26" s="144"/>
      <c r="C26" s="110"/>
      <c r="D26" s="89" t="s">
        <v>228</v>
      </c>
      <c r="E26" s="5">
        <v>44496.502812233797</v>
      </c>
      <c r="F26" s="39" t="s">
        <v>125</v>
      </c>
      <c r="G26" s="40">
        <v>5</v>
      </c>
      <c r="H26" s="41">
        <f t="shared" si="6"/>
        <v>1.2534469791927801E-3</v>
      </c>
      <c r="I26" s="42">
        <f t="shared" si="7"/>
        <v>1.2439977110442117E-4</v>
      </c>
      <c r="J26" s="6">
        <v>40271</v>
      </c>
      <c r="K26" s="6">
        <v>40193</v>
      </c>
      <c r="L26" s="7">
        <v>0.99806312234610495</v>
      </c>
      <c r="M26" s="8">
        <v>25521</v>
      </c>
      <c r="N26" s="6">
        <v>13977</v>
      </c>
      <c r="O26" s="7">
        <v>0.34774712014529902</v>
      </c>
      <c r="P26" s="8">
        <v>3989</v>
      </c>
      <c r="Q26" s="6">
        <v>2737</v>
      </c>
      <c r="R26" s="7">
        <v>0.19582170709022001</v>
      </c>
      <c r="S26" s="7">
        <v>6.8096434702560105E-2</v>
      </c>
      <c r="T26" s="7">
        <v>9.9246137387107206E-2</v>
      </c>
      <c r="U26" s="7">
        <v>0.15630265271737001</v>
      </c>
      <c r="V26" s="9">
        <v>1.3</v>
      </c>
      <c r="W26" s="90"/>
      <c r="X26" s="112"/>
      <c r="Y26" s="112"/>
    </row>
    <row r="27" spans="1:25" ht="26.4">
      <c r="A27" s="144"/>
      <c r="B27" s="144"/>
      <c r="C27" s="110"/>
      <c r="D27" s="89" t="s">
        <v>228</v>
      </c>
      <c r="E27" s="5">
        <v>44496.502812233797</v>
      </c>
      <c r="F27" s="39" t="s">
        <v>240</v>
      </c>
      <c r="G27" s="40">
        <v>14</v>
      </c>
      <c r="H27" s="41">
        <f t="shared" si="6"/>
        <v>3.5096515417397845E-3</v>
      </c>
      <c r="I27" s="42">
        <f t="shared" si="7"/>
        <v>3.483193590923793E-4</v>
      </c>
      <c r="J27" s="6">
        <v>40271</v>
      </c>
      <c r="K27" s="6">
        <v>40193</v>
      </c>
      <c r="L27" s="7">
        <v>0.99806312234610495</v>
      </c>
      <c r="M27" s="8">
        <v>25521</v>
      </c>
      <c r="N27" s="6">
        <v>13977</v>
      </c>
      <c r="O27" s="7">
        <v>0.34774712014529902</v>
      </c>
      <c r="P27" s="8">
        <v>3989</v>
      </c>
      <c r="Q27" s="6">
        <v>2737</v>
      </c>
      <c r="R27" s="7">
        <v>0.19582170709022001</v>
      </c>
      <c r="S27" s="7">
        <v>6.8096434702560105E-2</v>
      </c>
      <c r="T27" s="7">
        <v>9.9246137387107206E-2</v>
      </c>
      <c r="U27" s="7">
        <v>0.15630265271737001</v>
      </c>
      <c r="V27" s="9">
        <v>1.3</v>
      </c>
      <c r="W27" s="90"/>
      <c r="X27" s="112"/>
      <c r="Y27" s="112"/>
    </row>
    <row r="28" spans="1:25">
      <c r="A28" s="144"/>
      <c r="B28" s="144"/>
      <c r="C28" s="146" t="s">
        <v>48</v>
      </c>
      <c r="D28" s="140"/>
      <c r="E28" s="105" t="s">
        <v>0</v>
      </c>
      <c r="F28" s="105"/>
      <c r="G28" s="105"/>
      <c r="H28" s="111"/>
      <c r="I28" s="105"/>
      <c r="J28" s="13">
        <v>160566</v>
      </c>
      <c r="K28" s="13">
        <v>160243</v>
      </c>
      <c r="L28" s="14">
        <v>0.99798836615472797</v>
      </c>
      <c r="M28" s="15">
        <v>99292</v>
      </c>
      <c r="N28" s="13">
        <v>53492</v>
      </c>
      <c r="O28" s="14">
        <v>0.33381801389140198</v>
      </c>
      <c r="P28" s="15">
        <v>13982</v>
      </c>
      <c r="Q28" s="13">
        <v>9457</v>
      </c>
      <c r="R28" s="14">
        <v>0.17679279144544999</v>
      </c>
      <c r="S28" s="14">
        <v>5.9016618510636998E-2</v>
      </c>
      <c r="T28" s="14">
        <v>8.7254981496851694E-2</v>
      </c>
      <c r="U28" s="14">
        <v>0.14081698424847899</v>
      </c>
      <c r="V28" s="105" t="s">
        <v>0</v>
      </c>
      <c r="W28" s="105" t="s">
        <v>0</v>
      </c>
      <c r="X28" s="106"/>
      <c r="Y28" s="106"/>
    </row>
    <row r="29" spans="1:25" ht="30.6">
      <c r="A29" s="144"/>
      <c r="B29" s="144"/>
      <c r="C29" s="142" t="s">
        <v>49</v>
      </c>
      <c r="D29" s="89" t="s">
        <v>230</v>
      </c>
      <c r="E29" s="5">
        <v>44470.333740474503</v>
      </c>
      <c r="F29" s="5"/>
      <c r="G29" s="5"/>
      <c r="H29" s="5"/>
      <c r="I29" s="5"/>
      <c r="J29" s="6">
        <v>37839</v>
      </c>
      <c r="K29" s="6">
        <v>37761</v>
      </c>
      <c r="L29" s="7">
        <v>0.99793863474193301</v>
      </c>
      <c r="M29" s="8">
        <v>16744</v>
      </c>
      <c r="N29" s="6">
        <v>10322</v>
      </c>
      <c r="O29" s="7">
        <v>0.27335081168401298</v>
      </c>
      <c r="P29" s="8">
        <v>197</v>
      </c>
      <c r="Q29" s="6">
        <v>156</v>
      </c>
      <c r="R29" s="7">
        <v>1.51133501259446E-2</v>
      </c>
      <c r="S29" s="7">
        <v>4.1312465241916301E-3</v>
      </c>
      <c r="T29" s="7">
        <v>5.2170228542676297E-3</v>
      </c>
      <c r="U29" s="7">
        <v>1.17654085045389E-2</v>
      </c>
      <c r="V29" s="9">
        <v>0.1</v>
      </c>
      <c r="W29" s="90" t="s">
        <v>231</v>
      </c>
      <c r="X29" s="106"/>
      <c r="Y29" s="106"/>
    </row>
    <row r="30" spans="1:25">
      <c r="A30" s="144"/>
      <c r="B30" s="144"/>
      <c r="C30" s="143"/>
      <c r="D30" s="89" t="s">
        <v>230</v>
      </c>
      <c r="E30" s="5">
        <v>44470.333740474503</v>
      </c>
      <c r="F30" s="39" t="s">
        <v>77</v>
      </c>
      <c r="G30" s="40">
        <v>125</v>
      </c>
      <c r="H30" s="41">
        <f>G30/P$29</f>
        <v>0.63451776649746194</v>
      </c>
      <c r="I30" s="42">
        <f>+G30/K$29</f>
        <v>3.3102936892561107E-3</v>
      </c>
      <c r="J30" s="6">
        <v>37839</v>
      </c>
      <c r="K30" s="6">
        <v>37761</v>
      </c>
      <c r="L30" s="7">
        <v>0.99793863474193301</v>
      </c>
      <c r="M30" s="8">
        <v>16744</v>
      </c>
      <c r="N30" s="6">
        <v>10322</v>
      </c>
      <c r="O30" s="7">
        <v>0.27335081168401298</v>
      </c>
      <c r="P30" s="8">
        <v>197</v>
      </c>
      <c r="Q30" s="6">
        <v>156</v>
      </c>
      <c r="R30" s="7">
        <v>1.51133501259446E-2</v>
      </c>
      <c r="S30" s="7">
        <v>4.1312465241916301E-3</v>
      </c>
      <c r="T30" s="7">
        <v>5.2170228542676297E-3</v>
      </c>
      <c r="U30" s="7">
        <v>1.17654085045389E-2</v>
      </c>
      <c r="V30" s="9">
        <v>0.1</v>
      </c>
      <c r="W30" s="90"/>
      <c r="X30" s="112"/>
      <c r="Y30" s="112"/>
    </row>
    <row r="31" spans="1:25">
      <c r="A31" s="144"/>
      <c r="B31" s="144"/>
      <c r="C31" s="143"/>
      <c r="D31" s="89"/>
      <c r="E31" s="5"/>
      <c r="F31" s="5"/>
      <c r="G31" s="5"/>
      <c r="H31" s="5"/>
      <c r="I31" s="5"/>
      <c r="J31" s="6"/>
      <c r="K31" s="6"/>
      <c r="L31" s="7"/>
      <c r="M31" s="8"/>
      <c r="N31" s="6"/>
      <c r="O31" s="7"/>
      <c r="P31" s="8"/>
      <c r="Q31" s="6"/>
      <c r="R31" s="7"/>
      <c r="S31" s="7"/>
      <c r="T31" s="7"/>
      <c r="U31" s="7"/>
      <c r="V31" s="9"/>
      <c r="W31" s="90"/>
      <c r="X31" s="112"/>
      <c r="Y31" s="112"/>
    </row>
    <row r="32" spans="1:25">
      <c r="A32" s="144"/>
      <c r="B32" s="144"/>
      <c r="C32" s="144"/>
      <c r="D32" s="89" t="s">
        <v>232</v>
      </c>
      <c r="E32" s="5">
        <v>44470.583470451398</v>
      </c>
      <c r="J32" s="6">
        <v>2581</v>
      </c>
      <c r="K32" s="6">
        <v>2566</v>
      </c>
      <c r="L32" s="7">
        <v>0.99418829910887296</v>
      </c>
      <c r="M32" s="8">
        <v>866</v>
      </c>
      <c r="N32" s="6">
        <v>497</v>
      </c>
      <c r="O32" s="7">
        <v>0.19368667186282201</v>
      </c>
      <c r="P32" s="8">
        <v>33</v>
      </c>
      <c r="Q32" s="6">
        <v>24</v>
      </c>
      <c r="R32" s="7">
        <v>4.8289738430583498E-2</v>
      </c>
      <c r="S32" s="7">
        <v>9.3530787217459103E-3</v>
      </c>
      <c r="T32" s="7">
        <v>1.28604832424006E-2</v>
      </c>
      <c r="U32" s="7">
        <v>3.81062355658199E-2</v>
      </c>
      <c r="V32" s="9">
        <v>3.2</v>
      </c>
      <c r="W32" s="90" t="s">
        <v>214</v>
      </c>
      <c r="X32" s="106"/>
      <c r="Y32" s="106"/>
    </row>
    <row r="33" spans="1:25" ht="26.4">
      <c r="A33" s="144"/>
      <c r="B33" s="144"/>
      <c r="C33" s="144"/>
      <c r="D33" s="89" t="s">
        <v>232</v>
      </c>
      <c r="E33" s="5">
        <v>44470.583470451398</v>
      </c>
      <c r="F33" s="39" t="s">
        <v>243</v>
      </c>
      <c r="G33" s="40">
        <v>3</v>
      </c>
      <c r="H33" s="41">
        <f>G33/P$32</f>
        <v>9.0909090909090912E-2</v>
      </c>
      <c r="I33" s="42">
        <f>+G33/K$32</f>
        <v>1.1691348402182386E-3</v>
      </c>
      <c r="J33" s="6">
        <v>2581</v>
      </c>
      <c r="K33" s="6">
        <v>2566</v>
      </c>
      <c r="L33" s="7">
        <v>0.99418829910887296</v>
      </c>
      <c r="M33" s="8">
        <v>866</v>
      </c>
      <c r="N33" s="6">
        <v>497</v>
      </c>
      <c r="O33" s="7">
        <v>0.19368667186282201</v>
      </c>
      <c r="P33" s="8">
        <v>33</v>
      </c>
      <c r="Q33" s="6">
        <v>24</v>
      </c>
      <c r="R33" s="7">
        <v>4.8289738430583498E-2</v>
      </c>
      <c r="S33" s="7">
        <v>9.3530787217459103E-3</v>
      </c>
      <c r="T33" s="7">
        <v>1.28604832424006E-2</v>
      </c>
      <c r="U33" s="7">
        <v>3.81062355658199E-2</v>
      </c>
      <c r="V33" s="9">
        <v>3.2</v>
      </c>
      <c r="W33" s="90"/>
      <c r="X33" s="112"/>
      <c r="Y33" s="112"/>
    </row>
    <row r="34" spans="1:25" ht="26.4">
      <c r="A34" s="144"/>
      <c r="B34" s="144"/>
      <c r="C34" s="144"/>
      <c r="D34" s="89" t="s">
        <v>232</v>
      </c>
      <c r="E34" s="5">
        <v>44470.583470451398</v>
      </c>
      <c r="F34" s="39" t="s">
        <v>244</v>
      </c>
      <c r="G34" s="40">
        <v>1</v>
      </c>
      <c r="H34" s="41">
        <f t="shared" ref="H34:H43" si="8">G34/P$32</f>
        <v>3.0303030303030304E-2</v>
      </c>
      <c r="I34" s="42">
        <f t="shared" ref="I34:I43" si="9">+G34/K$32</f>
        <v>3.8971161340607951E-4</v>
      </c>
      <c r="J34" s="6">
        <v>2581</v>
      </c>
      <c r="K34" s="6">
        <v>2566</v>
      </c>
      <c r="L34" s="7">
        <v>0.99418829910887296</v>
      </c>
      <c r="M34" s="8">
        <v>866</v>
      </c>
      <c r="N34" s="6">
        <v>497</v>
      </c>
      <c r="O34" s="7">
        <v>0.19368667186282201</v>
      </c>
      <c r="P34" s="8">
        <v>33</v>
      </c>
      <c r="Q34" s="6">
        <v>24</v>
      </c>
      <c r="R34" s="7">
        <v>4.8289738430583498E-2</v>
      </c>
      <c r="S34" s="7">
        <v>9.3530787217459103E-3</v>
      </c>
      <c r="T34" s="7">
        <v>1.28604832424006E-2</v>
      </c>
      <c r="U34" s="7">
        <v>3.81062355658199E-2</v>
      </c>
      <c r="V34" s="9">
        <v>3.2</v>
      </c>
      <c r="W34" s="90"/>
      <c r="X34" s="112"/>
      <c r="Y34" s="112"/>
    </row>
    <row r="35" spans="1:25" ht="26.4">
      <c r="A35" s="144"/>
      <c r="B35" s="144"/>
      <c r="C35" s="144"/>
      <c r="D35" s="89" t="s">
        <v>232</v>
      </c>
      <c r="E35" s="5">
        <v>44470.583470451398</v>
      </c>
      <c r="F35" s="39" t="s">
        <v>245</v>
      </c>
      <c r="G35" s="40">
        <v>3</v>
      </c>
      <c r="H35" s="41">
        <f t="shared" si="8"/>
        <v>9.0909090909090912E-2</v>
      </c>
      <c r="I35" s="42">
        <f t="shared" si="9"/>
        <v>1.1691348402182386E-3</v>
      </c>
      <c r="J35" s="6">
        <v>2581</v>
      </c>
      <c r="K35" s="6">
        <v>2566</v>
      </c>
      <c r="L35" s="7">
        <v>0.99418829910887296</v>
      </c>
      <c r="M35" s="8">
        <v>866</v>
      </c>
      <c r="N35" s="6">
        <v>497</v>
      </c>
      <c r="O35" s="7">
        <v>0.19368667186282201</v>
      </c>
      <c r="P35" s="8">
        <v>33</v>
      </c>
      <c r="Q35" s="6">
        <v>24</v>
      </c>
      <c r="R35" s="7">
        <v>4.8289738430583498E-2</v>
      </c>
      <c r="S35" s="7">
        <v>9.3530787217459103E-3</v>
      </c>
      <c r="T35" s="7">
        <v>1.28604832424006E-2</v>
      </c>
      <c r="U35" s="7">
        <v>3.81062355658199E-2</v>
      </c>
      <c r="V35" s="9">
        <v>3.2</v>
      </c>
      <c r="W35" s="90"/>
      <c r="X35" s="112"/>
      <c r="Y35" s="112"/>
    </row>
    <row r="36" spans="1:25" ht="26.4">
      <c r="A36" s="144"/>
      <c r="B36" s="144"/>
      <c r="C36" s="144"/>
      <c r="D36" s="89" t="s">
        <v>232</v>
      </c>
      <c r="E36" s="5">
        <v>44470.583470451398</v>
      </c>
      <c r="F36" s="39" t="s">
        <v>246</v>
      </c>
      <c r="G36" s="40">
        <v>5</v>
      </c>
      <c r="H36" s="41">
        <f t="shared" si="8"/>
        <v>0.15151515151515152</v>
      </c>
      <c r="I36" s="42">
        <f t="shared" si="9"/>
        <v>1.9485580670303975E-3</v>
      </c>
      <c r="J36" s="6">
        <v>2581</v>
      </c>
      <c r="K36" s="6">
        <v>2566</v>
      </c>
      <c r="L36" s="7">
        <v>0.99418829910887296</v>
      </c>
      <c r="M36" s="8">
        <v>866</v>
      </c>
      <c r="N36" s="6">
        <v>497</v>
      </c>
      <c r="O36" s="7">
        <v>0.19368667186282201</v>
      </c>
      <c r="P36" s="8">
        <v>33</v>
      </c>
      <c r="Q36" s="6">
        <v>24</v>
      </c>
      <c r="R36" s="7">
        <v>4.8289738430583498E-2</v>
      </c>
      <c r="S36" s="7">
        <v>9.3530787217459103E-3</v>
      </c>
      <c r="T36" s="7">
        <v>1.28604832424006E-2</v>
      </c>
      <c r="U36" s="7">
        <v>3.81062355658199E-2</v>
      </c>
      <c r="V36" s="9">
        <v>3.2</v>
      </c>
      <c r="W36" s="90"/>
      <c r="X36" s="112"/>
      <c r="Y36" s="112"/>
    </row>
    <row r="37" spans="1:25">
      <c r="A37" s="144"/>
      <c r="B37" s="144"/>
      <c r="C37" s="144"/>
      <c r="D37" s="89" t="s">
        <v>232</v>
      </c>
      <c r="E37" s="5">
        <v>44470.583470451398</v>
      </c>
      <c r="F37" s="39" t="s">
        <v>247</v>
      </c>
      <c r="G37" s="40">
        <v>1</v>
      </c>
      <c r="H37" s="41">
        <f t="shared" si="8"/>
        <v>3.0303030303030304E-2</v>
      </c>
      <c r="I37" s="42">
        <f t="shared" si="9"/>
        <v>3.8971161340607951E-4</v>
      </c>
      <c r="J37" s="6">
        <v>2581</v>
      </c>
      <c r="K37" s="6">
        <v>2566</v>
      </c>
      <c r="L37" s="7">
        <v>0.99418829910887296</v>
      </c>
      <c r="M37" s="8">
        <v>866</v>
      </c>
      <c r="N37" s="6">
        <v>497</v>
      </c>
      <c r="O37" s="7">
        <v>0.19368667186282201</v>
      </c>
      <c r="P37" s="8">
        <v>33</v>
      </c>
      <c r="Q37" s="6">
        <v>24</v>
      </c>
      <c r="R37" s="7">
        <v>4.8289738430583498E-2</v>
      </c>
      <c r="S37" s="7">
        <v>9.3530787217459103E-3</v>
      </c>
      <c r="T37" s="7">
        <v>1.28604832424006E-2</v>
      </c>
      <c r="U37" s="7">
        <v>3.81062355658199E-2</v>
      </c>
      <c r="V37" s="9">
        <v>3.2</v>
      </c>
      <c r="W37" s="90"/>
      <c r="X37" s="112"/>
      <c r="Y37" s="112"/>
    </row>
    <row r="38" spans="1:25">
      <c r="A38" s="144"/>
      <c r="B38" s="144"/>
      <c r="C38" s="144"/>
      <c r="D38" s="89" t="s">
        <v>232</v>
      </c>
      <c r="E38" s="5">
        <v>44470.583470451398</v>
      </c>
      <c r="F38" s="39" t="s">
        <v>248</v>
      </c>
      <c r="G38" s="40">
        <v>4</v>
      </c>
      <c r="H38" s="41">
        <f t="shared" si="8"/>
        <v>0.12121212121212122</v>
      </c>
      <c r="I38" s="42">
        <f t="shared" si="9"/>
        <v>1.558846453624318E-3</v>
      </c>
      <c r="J38" s="6">
        <v>2581</v>
      </c>
      <c r="K38" s="6">
        <v>2566</v>
      </c>
      <c r="L38" s="7">
        <v>0.99418829910887296</v>
      </c>
      <c r="M38" s="8">
        <v>866</v>
      </c>
      <c r="N38" s="6">
        <v>497</v>
      </c>
      <c r="O38" s="7">
        <v>0.19368667186282201</v>
      </c>
      <c r="P38" s="8">
        <v>33</v>
      </c>
      <c r="Q38" s="6">
        <v>24</v>
      </c>
      <c r="R38" s="7">
        <v>4.8289738430583498E-2</v>
      </c>
      <c r="S38" s="7">
        <v>9.3530787217459103E-3</v>
      </c>
      <c r="T38" s="7">
        <v>1.28604832424006E-2</v>
      </c>
      <c r="U38" s="7">
        <v>3.81062355658199E-2</v>
      </c>
      <c r="V38" s="9">
        <v>3.2</v>
      </c>
      <c r="W38" s="90"/>
      <c r="X38" s="112"/>
      <c r="Y38" s="112"/>
    </row>
    <row r="39" spans="1:25" ht="26.4">
      <c r="A39" s="144"/>
      <c r="B39" s="144"/>
      <c r="C39" s="144"/>
      <c r="D39" s="89" t="s">
        <v>232</v>
      </c>
      <c r="E39" s="5">
        <v>44470.583470451398</v>
      </c>
      <c r="F39" s="39" t="s">
        <v>249</v>
      </c>
      <c r="G39" s="40">
        <v>5</v>
      </c>
      <c r="H39" s="41">
        <f t="shared" si="8"/>
        <v>0.15151515151515152</v>
      </c>
      <c r="I39" s="42">
        <f t="shared" si="9"/>
        <v>1.9485580670303975E-3</v>
      </c>
      <c r="J39" s="6">
        <v>2581</v>
      </c>
      <c r="K39" s="6">
        <v>2566</v>
      </c>
      <c r="L39" s="7">
        <v>0.99418829910887296</v>
      </c>
      <c r="M39" s="8">
        <v>866</v>
      </c>
      <c r="N39" s="6">
        <v>497</v>
      </c>
      <c r="O39" s="7">
        <v>0.19368667186282201</v>
      </c>
      <c r="P39" s="8">
        <v>33</v>
      </c>
      <c r="Q39" s="6">
        <v>24</v>
      </c>
      <c r="R39" s="7">
        <v>4.8289738430583498E-2</v>
      </c>
      <c r="S39" s="7">
        <v>9.3530787217459103E-3</v>
      </c>
      <c r="T39" s="7">
        <v>1.28604832424006E-2</v>
      </c>
      <c r="U39" s="7">
        <v>3.81062355658199E-2</v>
      </c>
      <c r="V39" s="9">
        <v>3.2</v>
      </c>
      <c r="W39" s="90"/>
      <c r="X39" s="112"/>
      <c r="Y39" s="112"/>
    </row>
    <row r="40" spans="1:25">
      <c r="A40" s="144"/>
      <c r="B40" s="144"/>
      <c r="C40" s="144"/>
      <c r="D40" s="89" t="s">
        <v>232</v>
      </c>
      <c r="E40" s="5">
        <v>44470.583470451398</v>
      </c>
      <c r="F40" s="39" t="s">
        <v>250</v>
      </c>
      <c r="G40" s="40">
        <v>1</v>
      </c>
      <c r="H40" s="41">
        <f t="shared" si="8"/>
        <v>3.0303030303030304E-2</v>
      </c>
      <c r="I40" s="42">
        <f t="shared" si="9"/>
        <v>3.8971161340607951E-4</v>
      </c>
      <c r="J40" s="6">
        <v>2581</v>
      </c>
      <c r="K40" s="6">
        <v>2566</v>
      </c>
      <c r="L40" s="7">
        <v>0.99418829910887296</v>
      </c>
      <c r="M40" s="8">
        <v>866</v>
      </c>
      <c r="N40" s="6">
        <v>497</v>
      </c>
      <c r="O40" s="7">
        <v>0.19368667186282201</v>
      </c>
      <c r="P40" s="8">
        <v>33</v>
      </c>
      <c r="Q40" s="6">
        <v>24</v>
      </c>
      <c r="R40" s="7">
        <v>4.8289738430583498E-2</v>
      </c>
      <c r="S40" s="7">
        <v>9.3530787217459103E-3</v>
      </c>
      <c r="T40" s="7">
        <v>1.28604832424006E-2</v>
      </c>
      <c r="U40" s="7">
        <v>3.81062355658199E-2</v>
      </c>
      <c r="V40" s="9">
        <v>3.2</v>
      </c>
      <c r="W40" s="90"/>
      <c r="X40" s="112"/>
      <c r="Y40" s="112"/>
    </row>
    <row r="41" spans="1:25">
      <c r="A41" s="144"/>
      <c r="B41" s="144"/>
      <c r="C41" s="144"/>
      <c r="D41" s="89" t="s">
        <v>232</v>
      </c>
      <c r="E41" s="5">
        <v>44470.583470451398</v>
      </c>
      <c r="F41" s="39" t="s">
        <v>251</v>
      </c>
      <c r="G41" s="40">
        <v>1</v>
      </c>
      <c r="H41" s="41">
        <f t="shared" si="8"/>
        <v>3.0303030303030304E-2</v>
      </c>
      <c r="I41" s="42">
        <f t="shared" si="9"/>
        <v>3.8971161340607951E-4</v>
      </c>
      <c r="J41" s="6">
        <v>2581</v>
      </c>
      <c r="K41" s="6">
        <v>2566</v>
      </c>
      <c r="L41" s="7">
        <v>0.99418829910887296</v>
      </c>
      <c r="M41" s="8">
        <v>866</v>
      </c>
      <c r="N41" s="6">
        <v>497</v>
      </c>
      <c r="O41" s="7">
        <v>0.19368667186282201</v>
      </c>
      <c r="P41" s="8">
        <v>33</v>
      </c>
      <c r="Q41" s="6">
        <v>24</v>
      </c>
      <c r="R41" s="7">
        <v>4.8289738430583498E-2</v>
      </c>
      <c r="S41" s="7">
        <v>9.3530787217459103E-3</v>
      </c>
      <c r="T41" s="7">
        <v>1.28604832424006E-2</v>
      </c>
      <c r="U41" s="7">
        <v>3.81062355658199E-2</v>
      </c>
      <c r="V41" s="9">
        <v>3.2</v>
      </c>
      <c r="W41" s="90"/>
      <c r="X41" s="112"/>
      <c r="Y41" s="112"/>
    </row>
    <row r="42" spans="1:25">
      <c r="A42" s="144"/>
      <c r="B42" s="144"/>
      <c r="C42" s="144"/>
      <c r="D42" s="89" t="s">
        <v>232</v>
      </c>
      <c r="E42" s="5">
        <v>44470.583470451398</v>
      </c>
      <c r="F42" s="39" t="s">
        <v>252</v>
      </c>
      <c r="G42" s="40">
        <v>2</v>
      </c>
      <c r="H42" s="41">
        <f t="shared" si="8"/>
        <v>6.0606060606060608E-2</v>
      </c>
      <c r="I42" s="42">
        <f t="shared" si="9"/>
        <v>7.7942322681215901E-4</v>
      </c>
      <c r="J42" s="6">
        <v>2581</v>
      </c>
      <c r="K42" s="6">
        <v>2566</v>
      </c>
      <c r="L42" s="7">
        <v>0.99418829910887296</v>
      </c>
      <c r="M42" s="8">
        <v>866</v>
      </c>
      <c r="N42" s="6">
        <v>497</v>
      </c>
      <c r="O42" s="7">
        <v>0.19368667186282201</v>
      </c>
      <c r="P42" s="8">
        <v>33</v>
      </c>
      <c r="Q42" s="6">
        <v>24</v>
      </c>
      <c r="R42" s="7">
        <v>4.8289738430583498E-2</v>
      </c>
      <c r="S42" s="7">
        <v>9.3530787217459103E-3</v>
      </c>
      <c r="T42" s="7">
        <v>1.28604832424006E-2</v>
      </c>
      <c r="U42" s="7">
        <v>3.81062355658199E-2</v>
      </c>
      <c r="V42" s="9">
        <v>3.2</v>
      </c>
      <c r="W42" s="90"/>
      <c r="X42" s="112"/>
      <c r="Y42" s="112"/>
    </row>
    <row r="43" spans="1:25" ht="26.4">
      <c r="A43" s="144"/>
      <c r="B43" s="144"/>
      <c r="C43" s="144"/>
      <c r="D43" s="89" t="s">
        <v>232</v>
      </c>
      <c r="E43" s="5">
        <v>44470.583470451398</v>
      </c>
      <c r="F43" s="39" t="s">
        <v>253</v>
      </c>
      <c r="G43" s="40">
        <v>1</v>
      </c>
      <c r="H43" s="41">
        <f t="shared" si="8"/>
        <v>3.0303030303030304E-2</v>
      </c>
      <c r="I43" s="42">
        <f t="shared" si="9"/>
        <v>3.8971161340607951E-4</v>
      </c>
      <c r="J43" s="6">
        <v>2581</v>
      </c>
      <c r="K43" s="6">
        <v>2566</v>
      </c>
      <c r="L43" s="7">
        <v>0.99418829910887296</v>
      </c>
      <c r="M43" s="8">
        <v>866</v>
      </c>
      <c r="N43" s="6">
        <v>497</v>
      </c>
      <c r="O43" s="7">
        <v>0.19368667186282201</v>
      </c>
      <c r="P43" s="8">
        <v>33</v>
      </c>
      <c r="Q43" s="6">
        <v>24</v>
      </c>
      <c r="R43" s="7">
        <v>4.8289738430583498E-2</v>
      </c>
      <c r="S43" s="7">
        <v>9.3530787217459103E-3</v>
      </c>
      <c r="T43" s="7">
        <v>1.28604832424006E-2</v>
      </c>
      <c r="U43" s="7">
        <v>3.81062355658199E-2</v>
      </c>
      <c r="V43" s="9">
        <v>3.2</v>
      </c>
      <c r="W43" s="90"/>
      <c r="X43" s="112"/>
      <c r="Y43" s="112"/>
    </row>
    <row r="44" spans="1:25">
      <c r="A44" s="144"/>
      <c r="B44" s="144"/>
      <c r="C44" s="144"/>
      <c r="D44" s="89"/>
      <c r="E44" s="5"/>
      <c r="F44" s="5"/>
      <c r="G44" s="5"/>
      <c r="H44" s="5"/>
      <c r="I44" s="5"/>
      <c r="J44" s="6"/>
      <c r="K44" s="6"/>
      <c r="L44" s="7"/>
      <c r="M44" s="8"/>
      <c r="N44" s="6"/>
      <c r="O44" s="7"/>
      <c r="P44" s="8"/>
      <c r="Q44" s="6"/>
      <c r="R44" s="7"/>
      <c r="S44" s="7"/>
      <c r="T44" s="7"/>
      <c r="U44" s="7"/>
      <c r="V44" s="9"/>
      <c r="W44" s="90"/>
      <c r="X44" s="112"/>
      <c r="Y44" s="112"/>
    </row>
    <row r="45" spans="1:25" ht="30.6">
      <c r="A45" s="144"/>
      <c r="B45" s="144"/>
      <c r="C45" s="144"/>
      <c r="D45" s="89" t="s">
        <v>233</v>
      </c>
      <c r="E45" s="5">
        <v>44484.437633252302</v>
      </c>
      <c r="F45" s="5"/>
      <c r="G45" s="5"/>
      <c r="H45" s="5"/>
      <c r="I45" s="5"/>
      <c r="J45" s="6">
        <v>34959</v>
      </c>
      <c r="K45" s="6">
        <v>34872</v>
      </c>
      <c r="L45" s="7">
        <v>0.99751137046254201</v>
      </c>
      <c r="M45" s="8">
        <v>17199</v>
      </c>
      <c r="N45" s="6">
        <v>10877</v>
      </c>
      <c r="O45" s="7">
        <v>0.311912135810966</v>
      </c>
      <c r="P45" s="8">
        <v>178</v>
      </c>
      <c r="Q45" s="6">
        <v>121</v>
      </c>
      <c r="R45" s="7">
        <v>1.1124390916613E-2</v>
      </c>
      <c r="S45" s="7">
        <v>3.46983253039688E-3</v>
      </c>
      <c r="T45" s="7">
        <v>5.1043817389309501E-3</v>
      </c>
      <c r="U45" s="7">
        <v>1.0349438920867499E-2</v>
      </c>
      <c r="V45" s="9">
        <v>0.1</v>
      </c>
      <c r="W45" s="90" t="s">
        <v>234</v>
      </c>
      <c r="X45" s="106"/>
      <c r="Y45" s="106"/>
    </row>
    <row r="46" spans="1:25" ht="20.399999999999999">
      <c r="A46" s="144"/>
      <c r="B46" s="144"/>
      <c r="C46" s="144"/>
      <c r="D46" s="89" t="s">
        <v>233</v>
      </c>
      <c r="E46" s="5">
        <v>44484.437633252302</v>
      </c>
      <c r="F46" s="39" t="s">
        <v>77</v>
      </c>
      <c r="G46" s="40">
        <v>61</v>
      </c>
      <c r="H46" s="41">
        <f>G46/P$45</f>
        <v>0.34269662921348315</v>
      </c>
      <c r="I46" s="42">
        <f>+G46/K$45</f>
        <v>1.7492544161504932E-3</v>
      </c>
      <c r="J46" s="6">
        <v>34959</v>
      </c>
      <c r="K46" s="6">
        <v>34872</v>
      </c>
      <c r="L46" s="7">
        <v>0.99751137046254201</v>
      </c>
      <c r="M46" s="8">
        <v>17199</v>
      </c>
      <c r="N46" s="6">
        <v>10877</v>
      </c>
      <c r="O46" s="7">
        <v>0.311912135810966</v>
      </c>
      <c r="P46" s="8">
        <v>178</v>
      </c>
      <c r="Q46" s="6">
        <v>121</v>
      </c>
      <c r="R46" s="7">
        <v>1.1124390916613E-2</v>
      </c>
      <c r="S46" s="7">
        <v>3.46983253039688E-3</v>
      </c>
      <c r="T46" s="7">
        <v>5.1043817389309501E-3</v>
      </c>
      <c r="U46" s="7">
        <v>1.0349438920867499E-2</v>
      </c>
      <c r="V46" s="9">
        <v>0.1</v>
      </c>
      <c r="W46" s="90"/>
      <c r="X46" s="112"/>
      <c r="Y46" s="112"/>
    </row>
    <row r="47" spans="1:25">
      <c r="A47" s="144"/>
      <c r="B47" s="144"/>
      <c r="C47" s="144"/>
      <c r="D47" s="89"/>
      <c r="E47" s="5"/>
      <c r="F47" s="5"/>
      <c r="G47" s="5"/>
      <c r="H47" s="5"/>
      <c r="I47" s="5"/>
      <c r="J47" s="6"/>
      <c r="K47" s="6"/>
      <c r="L47" s="7"/>
      <c r="M47" s="8"/>
      <c r="N47" s="6"/>
      <c r="O47" s="7"/>
      <c r="P47" s="8"/>
      <c r="Q47" s="6"/>
      <c r="R47" s="7"/>
      <c r="S47" s="7"/>
      <c r="T47" s="7"/>
      <c r="U47" s="7"/>
      <c r="V47" s="9"/>
      <c r="W47" s="90"/>
      <c r="X47" s="112"/>
      <c r="Y47" s="112"/>
    </row>
    <row r="48" spans="1:25">
      <c r="A48" s="144"/>
      <c r="B48" s="144"/>
      <c r="C48" s="144"/>
      <c r="D48" s="89" t="s">
        <v>235</v>
      </c>
      <c r="E48" s="5">
        <v>44487.521049884301</v>
      </c>
      <c r="F48" s="5"/>
      <c r="G48" s="5"/>
      <c r="H48" s="5"/>
      <c r="I48" s="5"/>
      <c r="J48" s="6">
        <v>4058</v>
      </c>
      <c r="K48" s="6">
        <v>4031</v>
      </c>
      <c r="L48" s="7">
        <v>0.99334647609659898</v>
      </c>
      <c r="M48" s="8">
        <v>1801</v>
      </c>
      <c r="N48" s="6">
        <v>808</v>
      </c>
      <c r="O48" s="7">
        <v>0.20044653932026801</v>
      </c>
      <c r="P48" s="8">
        <v>77</v>
      </c>
      <c r="Q48" s="6">
        <v>56</v>
      </c>
      <c r="R48" s="7">
        <v>6.9306930693069299E-2</v>
      </c>
      <c r="S48" s="7">
        <v>1.3892334408335399E-2</v>
      </c>
      <c r="T48" s="7">
        <v>1.9101959811461199E-2</v>
      </c>
      <c r="U48" s="7">
        <v>4.2754025541365898E-2</v>
      </c>
      <c r="V48" s="9">
        <v>3.9</v>
      </c>
      <c r="W48" s="90" t="s">
        <v>214</v>
      </c>
      <c r="X48" s="106"/>
      <c r="Y48" s="106"/>
    </row>
    <row r="49" spans="1:25" ht="26.4">
      <c r="A49" s="144"/>
      <c r="B49" s="144"/>
      <c r="C49" s="144"/>
      <c r="D49" s="89" t="s">
        <v>235</v>
      </c>
      <c r="E49" s="5">
        <v>44487.521049884301</v>
      </c>
      <c r="F49" s="39" t="s">
        <v>243</v>
      </c>
      <c r="G49" s="40">
        <v>13</v>
      </c>
      <c r="H49" s="41">
        <f>G49/P$48</f>
        <v>0.16883116883116883</v>
      </c>
      <c r="I49" s="42">
        <f>+G49/K$48</f>
        <v>3.2250062019350038E-3</v>
      </c>
      <c r="J49" s="6">
        <v>4058</v>
      </c>
      <c r="K49" s="6">
        <v>4031</v>
      </c>
      <c r="L49" s="7">
        <v>0.99334647609659898</v>
      </c>
      <c r="M49" s="8">
        <v>1801</v>
      </c>
      <c r="N49" s="6">
        <v>808</v>
      </c>
      <c r="O49" s="7">
        <v>0.20044653932026801</v>
      </c>
      <c r="P49" s="8">
        <v>77</v>
      </c>
      <c r="Q49" s="6">
        <v>56</v>
      </c>
      <c r="R49" s="7">
        <v>6.9306930693069299E-2</v>
      </c>
      <c r="S49" s="7">
        <v>1.3892334408335399E-2</v>
      </c>
      <c r="T49" s="7">
        <v>1.9101959811461199E-2</v>
      </c>
      <c r="U49" s="7">
        <v>4.2754025541365898E-2</v>
      </c>
      <c r="V49" s="9">
        <v>3.9</v>
      </c>
      <c r="W49" s="90"/>
      <c r="X49" s="112"/>
      <c r="Y49" s="112"/>
    </row>
    <row r="50" spans="1:25" ht="26.4">
      <c r="A50" s="144"/>
      <c r="B50" s="144"/>
      <c r="C50" s="144"/>
      <c r="D50" s="89" t="s">
        <v>235</v>
      </c>
      <c r="E50" s="5">
        <v>44487.521049884301</v>
      </c>
      <c r="F50" s="39" t="s">
        <v>244</v>
      </c>
      <c r="G50" s="40">
        <v>3</v>
      </c>
      <c r="H50" s="41">
        <f t="shared" ref="H50:H60" si="10">G50/P$48</f>
        <v>3.896103896103896E-2</v>
      </c>
      <c r="I50" s="42">
        <f t="shared" ref="I50:I60" si="11">+G50/K$48</f>
        <v>7.442322004465393E-4</v>
      </c>
      <c r="J50" s="6">
        <v>4058</v>
      </c>
      <c r="K50" s="6">
        <v>4031</v>
      </c>
      <c r="L50" s="7">
        <v>0.99334647609659898</v>
      </c>
      <c r="M50" s="8">
        <v>1801</v>
      </c>
      <c r="N50" s="6">
        <v>808</v>
      </c>
      <c r="O50" s="7">
        <v>0.20044653932026801</v>
      </c>
      <c r="P50" s="8">
        <v>77</v>
      </c>
      <c r="Q50" s="6">
        <v>56</v>
      </c>
      <c r="R50" s="7">
        <v>6.9306930693069299E-2</v>
      </c>
      <c r="S50" s="7">
        <v>1.3892334408335399E-2</v>
      </c>
      <c r="T50" s="7">
        <v>1.9101959811461199E-2</v>
      </c>
      <c r="U50" s="7">
        <v>4.2754025541365898E-2</v>
      </c>
      <c r="V50" s="9">
        <v>3.9</v>
      </c>
      <c r="W50" s="90"/>
      <c r="X50" s="112"/>
      <c r="Y50" s="112"/>
    </row>
    <row r="51" spans="1:25" ht="26.4">
      <c r="A51" s="144"/>
      <c r="B51" s="144"/>
      <c r="C51" s="144"/>
      <c r="D51" s="89" t="s">
        <v>235</v>
      </c>
      <c r="E51" s="5">
        <v>44487.521049884301</v>
      </c>
      <c r="F51" s="39" t="s">
        <v>245</v>
      </c>
      <c r="G51" s="40">
        <v>3</v>
      </c>
      <c r="H51" s="41">
        <f t="shared" si="10"/>
        <v>3.896103896103896E-2</v>
      </c>
      <c r="I51" s="42">
        <f t="shared" si="11"/>
        <v>7.442322004465393E-4</v>
      </c>
      <c r="J51" s="6">
        <v>4058</v>
      </c>
      <c r="K51" s="6">
        <v>4031</v>
      </c>
      <c r="L51" s="7">
        <v>0.99334647609659898</v>
      </c>
      <c r="M51" s="8">
        <v>1801</v>
      </c>
      <c r="N51" s="6">
        <v>808</v>
      </c>
      <c r="O51" s="7">
        <v>0.20044653932026801</v>
      </c>
      <c r="P51" s="8">
        <v>77</v>
      </c>
      <c r="Q51" s="6">
        <v>56</v>
      </c>
      <c r="R51" s="7">
        <v>6.9306930693069299E-2</v>
      </c>
      <c r="S51" s="7">
        <v>1.3892334408335399E-2</v>
      </c>
      <c r="T51" s="7">
        <v>1.9101959811461199E-2</v>
      </c>
      <c r="U51" s="7">
        <v>4.2754025541365898E-2</v>
      </c>
      <c r="V51" s="9">
        <v>3.9</v>
      </c>
      <c r="W51" s="90"/>
      <c r="X51" s="112"/>
      <c r="Y51" s="112"/>
    </row>
    <row r="52" spans="1:25" ht="26.4">
      <c r="A52" s="144"/>
      <c r="B52" s="144"/>
      <c r="C52" s="144"/>
      <c r="D52" s="89" t="s">
        <v>235</v>
      </c>
      <c r="E52" s="5">
        <v>44487.521049884301</v>
      </c>
      <c r="F52" s="39" t="s">
        <v>254</v>
      </c>
      <c r="G52" s="40">
        <v>8</v>
      </c>
      <c r="H52" s="41">
        <f t="shared" ref="H52" si="12">G52/P$48</f>
        <v>0.1038961038961039</v>
      </c>
      <c r="I52" s="42">
        <f t="shared" ref="I52" si="13">+G52/K$48</f>
        <v>1.9846192011907715E-3</v>
      </c>
      <c r="J52" s="6">
        <v>4058</v>
      </c>
      <c r="K52" s="6">
        <v>4031</v>
      </c>
      <c r="L52" s="7">
        <v>0.99334647609659898</v>
      </c>
      <c r="M52" s="8">
        <v>1801</v>
      </c>
      <c r="N52" s="6">
        <v>808</v>
      </c>
      <c r="O52" s="7">
        <v>0.20044653932026801</v>
      </c>
      <c r="P52" s="8">
        <v>77</v>
      </c>
      <c r="Q52" s="6">
        <v>56</v>
      </c>
      <c r="R52" s="7">
        <v>6.9306930693069299E-2</v>
      </c>
      <c r="S52" s="7">
        <v>1.3892334408335399E-2</v>
      </c>
      <c r="T52" s="7">
        <v>1.9101959811461199E-2</v>
      </c>
      <c r="U52" s="7">
        <v>4.2754025541365898E-2</v>
      </c>
      <c r="V52" s="9">
        <v>3.9</v>
      </c>
      <c r="W52" s="90"/>
      <c r="X52" s="112"/>
      <c r="Y52" s="112"/>
    </row>
    <row r="53" spans="1:25" ht="26.4">
      <c r="A53" s="144"/>
      <c r="B53" s="144"/>
      <c r="C53" s="144"/>
      <c r="D53" s="89" t="s">
        <v>235</v>
      </c>
      <c r="E53" s="5">
        <v>44487.521049884301</v>
      </c>
      <c r="F53" s="39" t="s">
        <v>246</v>
      </c>
      <c r="G53" s="40">
        <v>7</v>
      </c>
      <c r="H53" s="41">
        <f t="shared" si="10"/>
        <v>9.0909090909090912E-2</v>
      </c>
      <c r="I53" s="42">
        <f t="shared" si="11"/>
        <v>1.7365418010419251E-3</v>
      </c>
      <c r="J53" s="6">
        <v>4058</v>
      </c>
      <c r="K53" s="6">
        <v>4031</v>
      </c>
      <c r="L53" s="7">
        <v>0.99334647609659898</v>
      </c>
      <c r="M53" s="8">
        <v>1801</v>
      </c>
      <c r="N53" s="6">
        <v>808</v>
      </c>
      <c r="O53" s="7">
        <v>0.20044653932026801</v>
      </c>
      <c r="P53" s="8">
        <v>77</v>
      </c>
      <c r="Q53" s="6">
        <v>56</v>
      </c>
      <c r="R53" s="7">
        <v>6.9306930693069299E-2</v>
      </c>
      <c r="S53" s="7">
        <v>1.3892334408335399E-2</v>
      </c>
      <c r="T53" s="7">
        <v>1.9101959811461199E-2</v>
      </c>
      <c r="U53" s="7">
        <v>4.2754025541365898E-2</v>
      </c>
      <c r="V53" s="9">
        <v>3.9</v>
      </c>
      <c r="W53" s="90"/>
      <c r="X53" s="112"/>
      <c r="Y53" s="112"/>
    </row>
    <row r="54" spans="1:25">
      <c r="A54" s="144"/>
      <c r="B54" s="144"/>
      <c r="C54" s="144"/>
      <c r="D54" s="89" t="s">
        <v>235</v>
      </c>
      <c r="E54" s="5">
        <v>44487.521049884301</v>
      </c>
      <c r="F54" s="39" t="s">
        <v>247</v>
      </c>
      <c r="G54" s="40">
        <v>2</v>
      </c>
      <c r="H54" s="41">
        <f t="shared" si="10"/>
        <v>2.5974025974025976E-2</v>
      </c>
      <c r="I54" s="42">
        <f t="shared" si="11"/>
        <v>4.9615480029769287E-4</v>
      </c>
      <c r="J54" s="6">
        <v>4058</v>
      </c>
      <c r="K54" s="6">
        <v>4031</v>
      </c>
      <c r="L54" s="7">
        <v>0.99334647609659898</v>
      </c>
      <c r="M54" s="8">
        <v>1801</v>
      </c>
      <c r="N54" s="6">
        <v>808</v>
      </c>
      <c r="O54" s="7">
        <v>0.20044653932026801</v>
      </c>
      <c r="P54" s="8">
        <v>77</v>
      </c>
      <c r="Q54" s="6">
        <v>56</v>
      </c>
      <c r="R54" s="7">
        <v>6.9306930693069299E-2</v>
      </c>
      <c r="S54" s="7">
        <v>1.3892334408335399E-2</v>
      </c>
      <c r="T54" s="7">
        <v>1.9101959811461199E-2</v>
      </c>
      <c r="U54" s="7">
        <v>4.2754025541365898E-2</v>
      </c>
      <c r="V54" s="9">
        <v>3.9</v>
      </c>
      <c r="W54" s="90"/>
      <c r="X54" s="112"/>
      <c r="Y54" s="112"/>
    </row>
    <row r="55" spans="1:25">
      <c r="A55" s="144"/>
      <c r="B55" s="144"/>
      <c r="C55" s="144"/>
      <c r="D55" s="89" t="s">
        <v>235</v>
      </c>
      <c r="E55" s="5">
        <v>44487.521049884301</v>
      </c>
      <c r="F55" s="39" t="s">
        <v>248</v>
      </c>
      <c r="G55" s="40">
        <v>10</v>
      </c>
      <c r="H55" s="41">
        <f t="shared" si="10"/>
        <v>0.12987012987012986</v>
      </c>
      <c r="I55" s="42">
        <f t="shared" si="11"/>
        <v>2.4807740014884646E-3</v>
      </c>
      <c r="J55" s="6">
        <v>4058</v>
      </c>
      <c r="K55" s="6">
        <v>4031</v>
      </c>
      <c r="L55" s="7">
        <v>0.99334647609659898</v>
      </c>
      <c r="M55" s="8">
        <v>1801</v>
      </c>
      <c r="N55" s="6">
        <v>808</v>
      </c>
      <c r="O55" s="7">
        <v>0.20044653932026801</v>
      </c>
      <c r="P55" s="8">
        <v>77</v>
      </c>
      <c r="Q55" s="6">
        <v>56</v>
      </c>
      <c r="R55" s="7">
        <v>6.9306930693069299E-2</v>
      </c>
      <c r="S55" s="7">
        <v>1.3892334408335399E-2</v>
      </c>
      <c r="T55" s="7">
        <v>1.9101959811461199E-2</v>
      </c>
      <c r="U55" s="7">
        <v>4.2754025541365898E-2</v>
      </c>
      <c r="V55" s="9">
        <v>3.9</v>
      </c>
      <c r="W55" s="90"/>
      <c r="X55" s="112"/>
      <c r="Y55" s="112"/>
    </row>
    <row r="56" spans="1:25" ht="26.4">
      <c r="A56" s="144"/>
      <c r="B56" s="144"/>
      <c r="C56" s="144"/>
      <c r="D56" s="89" t="s">
        <v>235</v>
      </c>
      <c r="E56" s="5">
        <v>44487.521049884301</v>
      </c>
      <c r="F56" s="39" t="s">
        <v>249</v>
      </c>
      <c r="G56" s="40">
        <v>17</v>
      </c>
      <c r="H56" s="41">
        <f t="shared" si="10"/>
        <v>0.22077922077922077</v>
      </c>
      <c r="I56" s="42">
        <f t="shared" si="11"/>
        <v>4.2173158025303895E-3</v>
      </c>
      <c r="J56" s="6">
        <v>4058</v>
      </c>
      <c r="K56" s="6">
        <v>4031</v>
      </c>
      <c r="L56" s="7">
        <v>0.99334647609659898</v>
      </c>
      <c r="M56" s="8">
        <v>1801</v>
      </c>
      <c r="N56" s="6">
        <v>808</v>
      </c>
      <c r="O56" s="7">
        <v>0.20044653932026801</v>
      </c>
      <c r="P56" s="8">
        <v>77</v>
      </c>
      <c r="Q56" s="6">
        <v>56</v>
      </c>
      <c r="R56" s="7">
        <v>6.9306930693069299E-2</v>
      </c>
      <c r="S56" s="7">
        <v>1.3892334408335399E-2</v>
      </c>
      <c r="T56" s="7">
        <v>1.9101959811461199E-2</v>
      </c>
      <c r="U56" s="7">
        <v>4.2754025541365898E-2</v>
      </c>
      <c r="V56" s="9">
        <v>3.9</v>
      </c>
      <c r="W56" s="90"/>
      <c r="X56" s="112"/>
      <c r="Y56" s="112"/>
    </row>
    <row r="57" spans="1:25">
      <c r="A57" s="144"/>
      <c r="B57" s="144"/>
      <c r="C57" s="144"/>
      <c r="D57" s="89" t="s">
        <v>235</v>
      </c>
      <c r="E57" s="5">
        <v>44487.521049884301</v>
      </c>
      <c r="F57" s="39" t="s">
        <v>250</v>
      </c>
      <c r="G57" s="40">
        <v>4</v>
      </c>
      <c r="H57" s="41">
        <f t="shared" si="10"/>
        <v>5.1948051948051951E-2</v>
      </c>
      <c r="I57" s="42">
        <f t="shared" si="11"/>
        <v>9.9230960059538574E-4</v>
      </c>
      <c r="J57" s="6">
        <v>4058</v>
      </c>
      <c r="K57" s="6">
        <v>4031</v>
      </c>
      <c r="L57" s="7">
        <v>0.99334647609659898</v>
      </c>
      <c r="M57" s="8">
        <v>1801</v>
      </c>
      <c r="N57" s="6">
        <v>808</v>
      </c>
      <c r="O57" s="7">
        <v>0.20044653932026801</v>
      </c>
      <c r="P57" s="8">
        <v>77</v>
      </c>
      <c r="Q57" s="6">
        <v>56</v>
      </c>
      <c r="R57" s="7">
        <v>6.9306930693069299E-2</v>
      </c>
      <c r="S57" s="7">
        <v>1.3892334408335399E-2</v>
      </c>
      <c r="T57" s="7">
        <v>1.9101959811461199E-2</v>
      </c>
      <c r="U57" s="7">
        <v>4.2754025541365898E-2</v>
      </c>
      <c r="V57" s="9">
        <v>3.9</v>
      </c>
      <c r="W57" s="90"/>
      <c r="X57" s="112"/>
      <c r="Y57" s="112"/>
    </row>
    <row r="58" spans="1:25">
      <c r="A58" s="144"/>
      <c r="B58" s="144"/>
      <c r="C58" s="144"/>
      <c r="D58" s="89" t="s">
        <v>235</v>
      </c>
      <c r="E58" s="5">
        <v>44487.521049884301</v>
      </c>
      <c r="F58" s="39" t="s">
        <v>251</v>
      </c>
      <c r="G58" s="40">
        <v>1</v>
      </c>
      <c r="H58" s="41">
        <f t="shared" si="10"/>
        <v>1.2987012987012988E-2</v>
      </c>
      <c r="I58" s="42">
        <f t="shared" si="11"/>
        <v>2.4807740014884643E-4</v>
      </c>
      <c r="J58" s="6">
        <v>4058</v>
      </c>
      <c r="K58" s="6">
        <v>4031</v>
      </c>
      <c r="L58" s="7">
        <v>0.99334647609659898</v>
      </c>
      <c r="M58" s="8">
        <v>1801</v>
      </c>
      <c r="N58" s="6">
        <v>808</v>
      </c>
      <c r="O58" s="7">
        <v>0.20044653932026801</v>
      </c>
      <c r="P58" s="8">
        <v>77</v>
      </c>
      <c r="Q58" s="6">
        <v>56</v>
      </c>
      <c r="R58" s="7">
        <v>6.9306930693069299E-2</v>
      </c>
      <c r="S58" s="7">
        <v>1.3892334408335399E-2</v>
      </c>
      <c r="T58" s="7">
        <v>1.9101959811461199E-2</v>
      </c>
      <c r="U58" s="7">
        <v>4.2754025541365898E-2</v>
      </c>
      <c r="V58" s="9">
        <v>3.9</v>
      </c>
      <c r="W58" s="90"/>
      <c r="X58" s="112"/>
      <c r="Y58" s="112"/>
    </row>
    <row r="59" spans="1:25">
      <c r="A59" s="144"/>
      <c r="B59" s="144"/>
      <c r="C59" s="144"/>
      <c r="D59" s="89" t="s">
        <v>235</v>
      </c>
      <c r="E59" s="5">
        <v>44487.521049884301</v>
      </c>
      <c r="F59" s="39" t="s">
        <v>252</v>
      </c>
      <c r="G59" s="40">
        <v>3</v>
      </c>
      <c r="H59" s="41">
        <f t="shared" si="10"/>
        <v>3.896103896103896E-2</v>
      </c>
      <c r="I59" s="42">
        <f t="shared" si="11"/>
        <v>7.442322004465393E-4</v>
      </c>
      <c r="J59" s="6">
        <v>4058</v>
      </c>
      <c r="K59" s="6">
        <v>4031</v>
      </c>
      <c r="L59" s="7">
        <v>0.99334647609659898</v>
      </c>
      <c r="M59" s="8">
        <v>1801</v>
      </c>
      <c r="N59" s="6">
        <v>808</v>
      </c>
      <c r="O59" s="7">
        <v>0.20044653932026801</v>
      </c>
      <c r="P59" s="8">
        <v>77</v>
      </c>
      <c r="Q59" s="6">
        <v>56</v>
      </c>
      <c r="R59" s="7">
        <v>6.9306930693069299E-2</v>
      </c>
      <c r="S59" s="7">
        <v>1.3892334408335399E-2</v>
      </c>
      <c r="T59" s="7">
        <v>1.9101959811461199E-2</v>
      </c>
      <c r="U59" s="7">
        <v>4.2754025541365898E-2</v>
      </c>
      <c r="V59" s="9">
        <v>3.9</v>
      </c>
      <c r="W59" s="90"/>
      <c r="X59" s="112"/>
      <c r="Y59" s="112"/>
    </row>
    <row r="60" spans="1:25" ht="26.4">
      <c r="A60" s="144"/>
      <c r="B60" s="144"/>
      <c r="C60" s="144"/>
      <c r="D60" s="89" t="s">
        <v>235</v>
      </c>
      <c r="E60" s="5">
        <v>44487.521049884301</v>
      </c>
      <c r="F60" s="39" t="s">
        <v>253</v>
      </c>
      <c r="G60" s="40">
        <v>1</v>
      </c>
      <c r="H60" s="41">
        <f t="shared" si="10"/>
        <v>1.2987012987012988E-2</v>
      </c>
      <c r="I60" s="42">
        <f t="shared" si="11"/>
        <v>2.4807740014884643E-4</v>
      </c>
      <c r="J60" s="6">
        <v>4058</v>
      </c>
      <c r="K60" s="6">
        <v>4031</v>
      </c>
      <c r="L60" s="7">
        <v>0.99334647609659898</v>
      </c>
      <c r="M60" s="8">
        <v>1801</v>
      </c>
      <c r="N60" s="6">
        <v>808</v>
      </c>
      <c r="O60" s="7">
        <v>0.20044653932026801</v>
      </c>
      <c r="P60" s="8">
        <v>77</v>
      </c>
      <c r="Q60" s="6">
        <v>56</v>
      </c>
      <c r="R60" s="7">
        <v>6.9306930693069299E-2</v>
      </c>
      <c r="S60" s="7">
        <v>1.3892334408335399E-2</v>
      </c>
      <c r="T60" s="7">
        <v>1.9101959811461199E-2</v>
      </c>
      <c r="U60" s="7">
        <v>4.2754025541365898E-2</v>
      </c>
      <c r="V60" s="9">
        <v>3.9</v>
      </c>
      <c r="W60" s="90"/>
      <c r="X60" s="112"/>
      <c r="Y60" s="112"/>
    </row>
    <row r="61" spans="1:25">
      <c r="A61" s="144"/>
      <c r="B61" s="144"/>
      <c r="C61" s="144"/>
      <c r="D61" s="89"/>
      <c r="E61" s="5"/>
      <c r="F61" s="5"/>
      <c r="G61" s="5"/>
      <c r="H61" s="5"/>
      <c r="I61" s="5"/>
      <c r="J61" s="6"/>
      <c r="K61" s="6"/>
      <c r="L61" s="7"/>
      <c r="M61" s="8"/>
      <c r="N61" s="6"/>
      <c r="O61" s="7"/>
      <c r="P61" s="8"/>
      <c r="Q61" s="6"/>
      <c r="R61" s="7"/>
      <c r="S61" s="7"/>
      <c r="T61" s="7"/>
      <c r="U61" s="7"/>
      <c r="V61" s="9"/>
      <c r="W61" s="90"/>
      <c r="X61" s="112"/>
      <c r="Y61" s="112"/>
    </row>
    <row r="62" spans="1:25" ht="20.399999999999999">
      <c r="A62" s="144"/>
      <c r="B62" s="144"/>
      <c r="C62" s="145"/>
      <c r="D62" s="89" t="s">
        <v>236</v>
      </c>
      <c r="E62" s="5">
        <v>44498.375294710597</v>
      </c>
      <c r="F62" s="5"/>
      <c r="G62" s="5"/>
      <c r="H62" s="5"/>
      <c r="I62" s="5"/>
      <c r="J62" s="6">
        <v>34907</v>
      </c>
      <c r="K62" s="6">
        <v>34809</v>
      </c>
      <c r="L62" s="7">
        <v>0.99719254017818804</v>
      </c>
      <c r="M62" s="8">
        <v>19871</v>
      </c>
      <c r="N62" s="6">
        <v>11973</v>
      </c>
      <c r="O62" s="7">
        <v>0.34396276824959099</v>
      </c>
      <c r="P62" s="8">
        <v>234</v>
      </c>
      <c r="Q62" s="6">
        <v>176</v>
      </c>
      <c r="R62" s="7">
        <v>1.46997410841059E-2</v>
      </c>
      <c r="S62" s="7">
        <v>5.05616363584131E-3</v>
      </c>
      <c r="T62" s="7">
        <v>6.7223993794708302E-3</v>
      </c>
      <c r="U62" s="7">
        <v>1.17759549091641E-2</v>
      </c>
      <c r="V62" s="9">
        <v>0.1</v>
      </c>
      <c r="W62" s="90" t="s">
        <v>237</v>
      </c>
      <c r="X62" s="106"/>
      <c r="Y62" s="106"/>
    </row>
    <row r="63" spans="1:25">
      <c r="A63" s="144"/>
      <c r="B63" s="144"/>
      <c r="C63" s="110"/>
      <c r="D63" s="89" t="s">
        <v>236</v>
      </c>
      <c r="E63" s="5">
        <v>44498.375294710597</v>
      </c>
      <c r="F63" s="39" t="s">
        <v>77</v>
      </c>
      <c r="G63" s="40">
        <v>123</v>
      </c>
      <c r="H63" s="41">
        <f>G63/P$62</f>
        <v>0.52564102564102566</v>
      </c>
      <c r="I63" s="42">
        <f>+G63/K$62</f>
        <v>3.5335689045936395E-3</v>
      </c>
      <c r="J63" s="6">
        <v>34907</v>
      </c>
      <c r="K63" s="6">
        <v>34809</v>
      </c>
      <c r="L63" s="7">
        <v>0.99719254017818804</v>
      </c>
      <c r="M63" s="8">
        <v>19871</v>
      </c>
      <c r="N63" s="6">
        <v>11973</v>
      </c>
      <c r="O63" s="7">
        <v>0.34396276824959099</v>
      </c>
      <c r="P63" s="8">
        <v>234</v>
      </c>
      <c r="Q63" s="6">
        <v>176</v>
      </c>
      <c r="R63" s="7">
        <v>1.46997410841059E-2</v>
      </c>
      <c r="S63" s="7">
        <v>5.05616363584131E-3</v>
      </c>
      <c r="T63" s="7">
        <v>6.7223993794708302E-3</v>
      </c>
      <c r="U63" s="7">
        <v>1.17759549091641E-2</v>
      </c>
      <c r="V63" s="9">
        <v>0.1</v>
      </c>
      <c r="W63" s="90"/>
      <c r="X63" s="112"/>
      <c r="Y63" s="112"/>
    </row>
    <row r="64" spans="1:25">
      <c r="A64" s="144"/>
      <c r="B64" s="145"/>
      <c r="C64" s="146" t="s">
        <v>59</v>
      </c>
      <c r="D64" s="140"/>
      <c r="E64" s="105" t="s">
        <v>0</v>
      </c>
      <c r="F64" s="105"/>
      <c r="G64" s="105"/>
      <c r="H64" s="111"/>
      <c r="I64" s="105"/>
      <c r="J64" s="13">
        <v>114344</v>
      </c>
      <c r="K64" s="13">
        <v>114039</v>
      </c>
      <c r="L64" s="14">
        <v>0.99733261036871201</v>
      </c>
      <c r="M64" s="15">
        <v>56481</v>
      </c>
      <c r="N64" s="13">
        <v>34477</v>
      </c>
      <c r="O64" s="14">
        <v>0.302326397109761</v>
      </c>
      <c r="P64" s="15">
        <v>719</v>
      </c>
      <c r="Q64" s="13">
        <v>533</v>
      </c>
      <c r="R64" s="14">
        <v>1.54595817501523E-2</v>
      </c>
      <c r="S64" s="14">
        <v>4.6738396513473501E-3</v>
      </c>
      <c r="T64" s="14">
        <v>6.3048606178588004E-3</v>
      </c>
      <c r="U64" s="14">
        <v>1.2729944583134201E-2</v>
      </c>
      <c r="V64" s="105" t="s">
        <v>0</v>
      </c>
      <c r="W64" s="105" t="s">
        <v>0</v>
      </c>
      <c r="X64" s="106"/>
      <c r="Y64" s="106"/>
    </row>
    <row r="65" spans="1:25">
      <c r="A65" s="145"/>
      <c r="B65" s="147" t="s">
        <v>238</v>
      </c>
      <c r="C65" s="139"/>
      <c r="D65" s="140"/>
      <c r="E65" s="92" t="s">
        <v>0</v>
      </c>
      <c r="F65" s="92"/>
      <c r="G65" s="92"/>
      <c r="H65" s="92"/>
      <c r="I65" s="92"/>
      <c r="J65" s="17">
        <v>274910</v>
      </c>
      <c r="K65" s="17">
        <v>274282</v>
      </c>
      <c r="L65" s="18">
        <v>0.99771561601978798</v>
      </c>
      <c r="M65" s="19">
        <v>155773</v>
      </c>
      <c r="N65" s="17">
        <v>87969</v>
      </c>
      <c r="O65" s="18">
        <v>0.32072465564637898</v>
      </c>
      <c r="P65" s="19">
        <v>14701</v>
      </c>
      <c r="Q65" s="17">
        <v>9990</v>
      </c>
      <c r="R65" s="18">
        <v>0.11356273232616</v>
      </c>
      <c r="S65" s="18">
        <v>3.6422368219569602E-2</v>
      </c>
      <c r="T65" s="18">
        <v>5.3598121641230602E-2</v>
      </c>
      <c r="U65" s="18">
        <v>9.4374506493423105E-2</v>
      </c>
      <c r="V65" s="92" t="s">
        <v>0</v>
      </c>
      <c r="W65" s="92" t="s">
        <v>0</v>
      </c>
      <c r="X65" s="106"/>
      <c r="Y65" s="106"/>
    </row>
    <row r="66" spans="1:25">
      <c r="A66" s="138" t="s">
        <v>61</v>
      </c>
      <c r="B66" s="139"/>
      <c r="C66" s="139"/>
      <c r="D66" s="140"/>
      <c r="E66" s="103" t="s">
        <v>0</v>
      </c>
      <c r="F66" s="103"/>
      <c r="G66" s="103"/>
      <c r="H66" s="108"/>
      <c r="I66" s="103"/>
      <c r="J66" s="21">
        <v>274910</v>
      </c>
      <c r="K66" s="21">
        <v>274282</v>
      </c>
      <c r="L66" s="22">
        <v>0.99771561601978798</v>
      </c>
      <c r="M66" s="23">
        <v>155773</v>
      </c>
      <c r="N66" s="21">
        <v>87969</v>
      </c>
      <c r="O66" s="22">
        <v>0.32072465564637898</v>
      </c>
      <c r="P66" s="23">
        <v>14701</v>
      </c>
      <c r="Q66" s="21">
        <v>9990</v>
      </c>
      <c r="R66" s="22">
        <v>0.11356273232616</v>
      </c>
      <c r="S66" s="22">
        <v>3.6422368219569602E-2</v>
      </c>
      <c r="T66" s="22">
        <v>5.3598121641230602E-2</v>
      </c>
      <c r="U66" s="22">
        <v>9.4374506493423105E-2</v>
      </c>
      <c r="V66" s="103" t="s">
        <v>0</v>
      </c>
      <c r="W66" s="103" t="s">
        <v>0</v>
      </c>
      <c r="X66" s="106"/>
      <c r="Y66" s="106"/>
    </row>
    <row r="67" spans="1:25">
      <c r="A67" s="141" t="s">
        <v>62</v>
      </c>
      <c r="B67" s="139"/>
      <c r="C67" s="139"/>
      <c r="D67" s="140"/>
      <c r="E67" s="104" t="s">
        <v>0</v>
      </c>
      <c r="F67" s="104"/>
      <c r="G67" s="104"/>
      <c r="H67" s="109"/>
      <c r="I67" s="104"/>
      <c r="J67" s="25">
        <v>274910</v>
      </c>
      <c r="K67" s="25">
        <v>274282</v>
      </c>
      <c r="L67" s="26">
        <v>0.99771561601978798</v>
      </c>
      <c r="M67" s="27">
        <v>155773</v>
      </c>
      <c r="N67" s="25">
        <v>87969</v>
      </c>
      <c r="O67" s="26">
        <v>0.32072465564637898</v>
      </c>
      <c r="P67" s="27">
        <v>14701</v>
      </c>
      <c r="Q67" s="25">
        <v>9990</v>
      </c>
      <c r="R67" s="26">
        <v>0.11356273232616</v>
      </c>
      <c r="S67" s="26">
        <v>3.6422368219569602E-2</v>
      </c>
      <c r="T67" s="26">
        <v>5.3598121641230602E-2</v>
      </c>
      <c r="U67" s="26">
        <v>9.4374506493423105E-2</v>
      </c>
      <c r="V67" s="104" t="s">
        <v>0</v>
      </c>
      <c r="W67" s="104" t="s">
        <v>0</v>
      </c>
      <c r="X67" s="106"/>
      <c r="Y67" s="106"/>
    </row>
    <row r="68" spans="1:25" ht="0" hidden="1" customHeight="1"/>
  </sheetData>
  <autoFilter ref="A3:W3" xr:uid="{54A13D5C-0DD1-4086-8818-FBBC9F079EB1}"/>
  <mergeCells count="10">
    <mergeCell ref="A2:E2"/>
    <mergeCell ref="A66:D66"/>
    <mergeCell ref="A67:D67"/>
    <mergeCell ref="A4:A65"/>
    <mergeCell ref="B4:B64"/>
    <mergeCell ref="C4:C23"/>
    <mergeCell ref="C28:D28"/>
    <mergeCell ref="C29:C62"/>
    <mergeCell ref="C64:D64"/>
    <mergeCell ref="B65:D65"/>
  </mergeCells>
  <hyperlinks>
    <hyperlink ref="D4" r:id="rId1" xr:uid="{45C425DA-BA00-49CD-8C2F-F02F1DEB2E77}"/>
    <hyperlink ref="D11" r:id="rId2" xr:uid="{C9937F80-FF93-46C2-BD21-3DB01A60FE94}"/>
    <hyperlink ref="D17" r:id="rId3" xr:uid="{242FECB8-6D6A-4610-A12B-E8B8AA082A49}"/>
    <hyperlink ref="D23" r:id="rId4" xr:uid="{4827B548-F280-446C-9D36-23BF5DCB35CD}"/>
    <hyperlink ref="D29" r:id="rId5" xr:uid="{2B6C5756-6F4E-41F1-BC47-808CB8E41576}"/>
    <hyperlink ref="D32" r:id="rId6" xr:uid="{80933236-6D32-41EB-A04C-0427D862E360}"/>
    <hyperlink ref="D45" r:id="rId7" xr:uid="{35286841-4750-417E-94E7-5D16BC43D622}"/>
    <hyperlink ref="D48" r:id="rId8" xr:uid="{EA9481F2-CEDB-402C-ACB1-BF0918A3BD7F}"/>
    <hyperlink ref="D62" r:id="rId9" xr:uid="{8A9C12F5-8D98-4FEF-AA81-3B19DA6BDA0B}"/>
    <hyperlink ref="D5" r:id="rId10" xr:uid="{004B5824-19B7-4090-9645-406004F748A5}"/>
    <hyperlink ref="D6" r:id="rId11" xr:uid="{093F6DEF-7F98-41A0-A12D-1B41402A306C}"/>
    <hyperlink ref="D7" r:id="rId12" xr:uid="{E70A2003-37DE-42C5-9B83-7CA5F91C3EB7}"/>
    <hyperlink ref="D8" r:id="rId13" xr:uid="{5EA6B04D-308D-4DAE-8D67-DC6F59BA16CF}"/>
    <hyperlink ref="D9" r:id="rId14" xr:uid="{455055E9-88A7-4C4A-97C0-ACA0B683AB54}"/>
    <hyperlink ref="D12" r:id="rId15" xr:uid="{6BA49B73-9273-4C08-BCE1-CE75A34A3733}"/>
    <hyperlink ref="D13" r:id="rId16" xr:uid="{7981052D-E2A3-4F1E-9A7F-4FC34F283B8F}"/>
    <hyperlink ref="D14" r:id="rId17" xr:uid="{E610F88C-86C4-4672-9D2E-818E7A0A3A87}"/>
    <hyperlink ref="D15" r:id="rId18" xr:uid="{D433C6A3-6281-4B95-AA6D-3590AF1DEBC4}"/>
    <hyperlink ref="D18" r:id="rId19" xr:uid="{C2162EAB-C844-4233-A2AA-179CD09FD269}"/>
    <hyperlink ref="D19" r:id="rId20" xr:uid="{A1201AC8-E5CC-480A-B9C5-F607A7CAFF98}"/>
    <hyperlink ref="D20" r:id="rId21" xr:uid="{D154366D-A6E1-4060-BEB7-C96150C6475A}"/>
    <hyperlink ref="D21" r:id="rId22" xr:uid="{E3EF1A33-FD35-46C8-AF34-E67B9A8CD17F}"/>
    <hyperlink ref="D24" r:id="rId23" xr:uid="{73611B71-126B-4B74-903C-FDEA32BFFE93}"/>
    <hyperlink ref="D25" r:id="rId24" xr:uid="{6AC5249D-71B5-45CA-9414-2555561E20CD}"/>
    <hyperlink ref="D26" r:id="rId25" xr:uid="{43179AE5-BC34-4538-A7CD-D467BB97184C}"/>
    <hyperlink ref="D27" r:id="rId26" xr:uid="{A23A431F-C79E-45F9-A7E5-B4FE114DDA47}"/>
    <hyperlink ref="D30" r:id="rId27" xr:uid="{93CFB085-7083-4671-81D5-FA787E064988}"/>
    <hyperlink ref="D33" r:id="rId28" xr:uid="{140C1AB9-87BD-44B2-B315-304C4BBC78FF}"/>
    <hyperlink ref="D34" r:id="rId29" xr:uid="{26D305AF-4525-4461-96CC-A85D0679C9D8}"/>
    <hyperlink ref="D35" r:id="rId30" xr:uid="{77ADFC0D-EE05-4DB5-8D36-D44EA7062FFE}"/>
    <hyperlink ref="D36" r:id="rId31" xr:uid="{8F7EF8EB-9970-44DA-86AE-7F08A8841831}"/>
    <hyperlink ref="D37" r:id="rId32" xr:uid="{717AB3B4-5706-429B-8E44-8139665D9260}"/>
    <hyperlink ref="D38" r:id="rId33" xr:uid="{1B8BEE58-A329-4B95-8E90-CA7165E7CFF3}"/>
    <hyperlink ref="D39" r:id="rId34" xr:uid="{DD34176F-02DA-4F2B-9C04-F0F1D5ECF542}"/>
    <hyperlink ref="D40" r:id="rId35" xr:uid="{01269F51-10D1-41D9-AAB5-9387AE92966A}"/>
    <hyperlink ref="D41" r:id="rId36" xr:uid="{557E2D8C-0405-4018-B6FE-AF03EDD69761}"/>
    <hyperlink ref="D42" r:id="rId37" xr:uid="{4F98E656-0214-4496-B6EF-3A993A7E7ADF}"/>
    <hyperlink ref="D43" r:id="rId38" xr:uid="{A56F9A41-049C-4F1D-BD91-AFB842C86554}"/>
    <hyperlink ref="D46" r:id="rId39" xr:uid="{BB130F0B-3DE7-4939-8A8B-1ACBE0678221}"/>
    <hyperlink ref="D49" r:id="rId40" xr:uid="{4AC36910-BA76-4F60-BDFF-CDBA14B5B713}"/>
    <hyperlink ref="D50" r:id="rId41" xr:uid="{7F0B24AB-C6A9-49AC-BA20-9DA3610AF395}"/>
    <hyperlink ref="D51" r:id="rId42" xr:uid="{63FCAA83-FC1C-4114-952A-FBBC1524ACD4}"/>
    <hyperlink ref="D53" r:id="rId43" xr:uid="{96918F96-F570-49A7-92EA-AF988E724715}"/>
    <hyperlink ref="D54" r:id="rId44" xr:uid="{86F64DF6-193F-4C56-95AB-A9F69586EB59}"/>
    <hyperlink ref="D55" r:id="rId45" xr:uid="{31707D00-1803-4BF0-B635-9FBF081AFA1F}"/>
    <hyperlink ref="D56" r:id="rId46" xr:uid="{02818A35-3F98-4918-9FCF-3054BE22370B}"/>
    <hyperlink ref="D57" r:id="rId47" xr:uid="{60ECFF0F-8F5B-46B8-8C59-624FD6D1D28B}"/>
    <hyperlink ref="D58" r:id="rId48" xr:uid="{D5A8C9B1-3805-4BD2-9EEA-35FF004CCE52}"/>
    <hyperlink ref="D59" r:id="rId49" xr:uid="{9CD8B129-8E27-4736-85C2-C4F648186AB3}"/>
    <hyperlink ref="D60" r:id="rId50" xr:uid="{6285AA83-138A-492E-B0F1-59EA1256B2E0}"/>
    <hyperlink ref="D52" r:id="rId51" xr:uid="{B08A2238-3DD0-4AC4-8564-62AE29832107}"/>
    <hyperlink ref="D63" r:id="rId52" xr:uid="{9E9FFB36-5417-4DEB-8230-11589455104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F3D3-D29F-4F9C-A317-E71549D0C0DB}">
  <dimension ref="A1:Y35"/>
  <sheetViews>
    <sheetView topLeftCell="A19" workbookViewId="0">
      <selection activeCell="F30" sqref="F30:I30"/>
    </sheetView>
  </sheetViews>
  <sheetFormatPr defaultRowHeight="14.4"/>
  <cols>
    <col min="1" max="1" width="13.6640625" style="86" customWidth="1"/>
    <col min="2" max="2" width="8" style="86" customWidth="1"/>
    <col min="3" max="3" width="15.77734375" style="86" customWidth="1"/>
    <col min="4" max="4" width="34.33203125" style="86" customWidth="1"/>
    <col min="5" max="9" width="9.5546875" style="86" customWidth="1"/>
    <col min="10" max="11" width="8.88671875" style="86"/>
    <col min="12" max="12" width="9.21875" style="86" customWidth="1"/>
    <col min="13" max="15" width="8.88671875" style="86"/>
    <col min="16" max="17" width="8.21875" style="86" customWidth="1"/>
    <col min="18" max="18" width="6.88671875" style="86" customWidth="1"/>
    <col min="19" max="20" width="8.21875" style="86" customWidth="1"/>
    <col min="21" max="22" width="6.88671875" style="86" customWidth="1"/>
    <col min="23" max="23" width="37.5546875" style="86" customWidth="1"/>
    <col min="24" max="24" width="5.88671875" style="86" customWidth="1"/>
    <col min="25" max="25" width="255" style="86" customWidth="1"/>
    <col min="26" max="16384" width="8.88671875" style="86"/>
  </cols>
  <sheetData>
    <row r="1" spans="1:25" ht="1.0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s="38" customFormat="1" ht="42" customHeight="1">
      <c r="A2" s="123" t="s">
        <v>297</v>
      </c>
      <c r="B2" s="124"/>
      <c r="C2" s="124"/>
      <c r="D2" s="124"/>
      <c r="E2" s="124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113"/>
    </row>
    <row r="3" spans="1:25" ht="31.8">
      <c r="A3" s="87" t="s">
        <v>1</v>
      </c>
      <c r="B3" s="88" t="s">
        <v>2</v>
      </c>
      <c r="C3" s="87" t="s">
        <v>3</v>
      </c>
      <c r="D3" s="87" t="s">
        <v>4</v>
      </c>
      <c r="E3" s="88" t="s">
        <v>5</v>
      </c>
      <c r="F3" s="32" t="s">
        <v>32</v>
      </c>
      <c r="G3" s="33" t="s">
        <v>33</v>
      </c>
      <c r="H3" s="34" t="s">
        <v>34</v>
      </c>
      <c r="I3" s="34" t="s">
        <v>35</v>
      </c>
      <c r="J3" s="88" t="s">
        <v>6</v>
      </c>
      <c r="K3" s="88" t="s">
        <v>7</v>
      </c>
      <c r="L3" s="88" t="s">
        <v>8</v>
      </c>
      <c r="M3" s="88" t="s">
        <v>11</v>
      </c>
      <c r="N3" s="88" t="s">
        <v>9</v>
      </c>
      <c r="O3" s="88" t="s">
        <v>10</v>
      </c>
      <c r="P3" s="88" t="s">
        <v>15</v>
      </c>
      <c r="Q3" s="88" t="s">
        <v>12</v>
      </c>
      <c r="R3" s="88" t="s">
        <v>14</v>
      </c>
      <c r="S3" s="88" t="s">
        <v>13</v>
      </c>
      <c r="T3" s="88" t="s">
        <v>16</v>
      </c>
      <c r="U3" s="88" t="s">
        <v>17</v>
      </c>
      <c r="V3" s="88" t="s">
        <v>18</v>
      </c>
      <c r="W3" s="88" t="s">
        <v>19</v>
      </c>
      <c r="X3" s="112"/>
      <c r="Y3" s="112"/>
    </row>
    <row r="4" spans="1:25" ht="30.6">
      <c r="A4" s="142" t="s">
        <v>20</v>
      </c>
      <c r="B4" s="133">
        <v>44501</v>
      </c>
      <c r="C4" s="142" t="s">
        <v>21</v>
      </c>
      <c r="D4" s="89" t="s">
        <v>285</v>
      </c>
      <c r="E4" s="5">
        <v>44503.427405983799</v>
      </c>
      <c r="F4" s="5"/>
      <c r="G4" s="5"/>
      <c r="H4" s="5"/>
      <c r="I4" s="5"/>
      <c r="J4" s="6">
        <v>40137</v>
      </c>
      <c r="K4" s="6">
        <v>39881</v>
      </c>
      <c r="L4" s="7">
        <v>0.99362184518025798</v>
      </c>
      <c r="M4" s="8">
        <v>26340</v>
      </c>
      <c r="N4" s="6">
        <v>13905</v>
      </c>
      <c r="O4" s="7">
        <v>0.34866227025400598</v>
      </c>
      <c r="P4" s="8">
        <v>4132</v>
      </c>
      <c r="Q4" s="6">
        <v>2743</v>
      </c>
      <c r="R4" s="7">
        <v>0.197267170082704</v>
      </c>
      <c r="S4" s="7">
        <v>6.87796193676187E-2</v>
      </c>
      <c r="T4" s="7">
        <v>0.10360823449763</v>
      </c>
      <c r="U4" s="7">
        <v>0.15687167805618801</v>
      </c>
      <c r="V4" s="9">
        <v>1.3</v>
      </c>
      <c r="W4" s="90" t="s">
        <v>286</v>
      </c>
      <c r="X4" s="112"/>
      <c r="Y4" s="112"/>
    </row>
    <row r="5" spans="1:25" ht="26.4">
      <c r="A5" s="143"/>
      <c r="B5" s="134"/>
      <c r="C5" s="143"/>
      <c r="D5" s="89" t="s">
        <v>285</v>
      </c>
      <c r="E5" s="5">
        <v>44503.427405983799</v>
      </c>
      <c r="F5" s="39" t="s">
        <v>240</v>
      </c>
      <c r="G5" s="40">
        <v>28</v>
      </c>
      <c r="H5" s="41">
        <f t="shared" ref="H5" si="0">G5/P$4</f>
        <v>6.7763794772507258E-3</v>
      </c>
      <c r="I5" s="42">
        <f t="shared" ref="I5" si="1">+G5/K$4</f>
        <v>7.0208871392392369E-4</v>
      </c>
      <c r="J5" s="6">
        <v>40137</v>
      </c>
      <c r="K5" s="6">
        <v>39881</v>
      </c>
      <c r="L5" s="7">
        <v>0.99362184518025798</v>
      </c>
      <c r="M5" s="8">
        <v>26340</v>
      </c>
      <c r="N5" s="6">
        <v>13905</v>
      </c>
      <c r="O5" s="7">
        <v>0.34866227025400598</v>
      </c>
      <c r="P5" s="8">
        <v>4132</v>
      </c>
      <c r="Q5" s="6">
        <v>2743</v>
      </c>
      <c r="R5" s="7">
        <v>0.197267170082704</v>
      </c>
      <c r="S5" s="7">
        <v>6.87796193676187E-2</v>
      </c>
      <c r="T5" s="7">
        <v>0.10360823449763</v>
      </c>
      <c r="U5" s="7">
        <v>0.15687167805618801</v>
      </c>
      <c r="V5" s="9">
        <v>1.3</v>
      </c>
      <c r="W5" s="90"/>
      <c r="X5" s="112"/>
      <c r="Y5" s="112"/>
    </row>
    <row r="6" spans="1:25">
      <c r="A6" s="143"/>
      <c r="B6" s="134"/>
      <c r="C6" s="143"/>
      <c r="D6" s="89"/>
      <c r="E6" s="5"/>
      <c r="F6" s="5"/>
      <c r="G6" s="5"/>
      <c r="H6" s="5"/>
      <c r="I6" s="5"/>
      <c r="J6" s="6"/>
      <c r="K6" s="6"/>
      <c r="L6" s="7"/>
      <c r="M6" s="8"/>
      <c r="N6" s="6"/>
      <c r="O6" s="7"/>
      <c r="P6" s="8"/>
      <c r="Q6" s="6"/>
      <c r="R6" s="7"/>
      <c r="S6" s="7"/>
      <c r="T6" s="7"/>
      <c r="U6" s="7"/>
      <c r="V6" s="9"/>
      <c r="W6" s="90"/>
      <c r="X6" s="112"/>
      <c r="Y6" s="112"/>
    </row>
    <row r="7" spans="1:25" ht="30.6">
      <c r="A7" s="144"/>
      <c r="B7" s="144"/>
      <c r="C7" s="144"/>
      <c r="D7" s="89" t="s">
        <v>287</v>
      </c>
      <c r="E7" s="5">
        <v>44510.646096794</v>
      </c>
      <c r="F7" s="5"/>
      <c r="G7" s="5"/>
      <c r="H7" s="5"/>
      <c r="I7" s="5"/>
      <c r="J7" s="6">
        <v>40213</v>
      </c>
      <c r="K7" s="6">
        <v>39993</v>
      </c>
      <c r="L7" s="7">
        <v>0.99452913237012897</v>
      </c>
      <c r="M7" s="8">
        <v>26432</v>
      </c>
      <c r="N7" s="6">
        <v>14180</v>
      </c>
      <c r="O7" s="7">
        <v>0.354562048358463</v>
      </c>
      <c r="P7" s="8">
        <v>3581</v>
      </c>
      <c r="Q7" s="6">
        <v>2393</v>
      </c>
      <c r="R7" s="7">
        <v>0.16875881523272199</v>
      </c>
      <c r="S7" s="7">
        <v>5.9835471207461299E-2</v>
      </c>
      <c r="T7" s="7">
        <v>8.9540669617183002E-2</v>
      </c>
      <c r="U7" s="7">
        <v>0.135479721549637</v>
      </c>
      <c r="V7" s="9">
        <v>1.1000000000000001</v>
      </c>
      <c r="W7" s="90" t="s">
        <v>288</v>
      </c>
      <c r="X7" s="112"/>
      <c r="Y7" s="112"/>
    </row>
    <row r="8" spans="1:25" ht="26.4">
      <c r="A8" s="144"/>
      <c r="B8" s="144"/>
      <c r="C8" s="144"/>
      <c r="D8" s="89" t="s">
        <v>287</v>
      </c>
      <c r="E8" s="5">
        <v>44510.646096794</v>
      </c>
      <c r="F8" s="39" t="s">
        <v>240</v>
      </c>
      <c r="G8" s="40">
        <v>20</v>
      </c>
      <c r="H8" s="41">
        <f>G8/P$7</f>
        <v>5.5850321139346553E-3</v>
      </c>
      <c r="I8" s="42">
        <f>+G8/K$7</f>
        <v>5.0008751531518015E-4</v>
      </c>
      <c r="J8" s="6">
        <v>40213</v>
      </c>
      <c r="K8" s="6">
        <v>39993</v>
      </c>
      <c r="L8" s="7">
        <v>0.99452913237012897</v>
      </c>
      <c r="M8" s="8">
        <v>26432</v>
      </c>
      <c r="N8" s="6">
        <v>14180</v>
      </c>
      <c r="O8" s="7">
        <v>0.354562048358463</v>
      </c>
      <c r="P8" s="8">
        <v>3581</v>
      </c>
      <c r="Q8" s="6">
        <v>2393</v>
      </c>
      <c r="R8" s="7">
        <v>0.16875881523272199</v>
      </c>
      <c r="S8" s="7">
        <v>5.9835471207461299E-2</v>
      </c>
      <c r="T8" s="7">
        <v>8.9540669617183002E-2</v>
      </c>
      <c r="U8" s="7">
        <v>0.135479721549637</v>
      </c>
      <c r="V8" s="9">
        <v>1.1000000000000001</v>
      </c>
      <c r="W8" s="90"/>
      <c r="X8" s="112"/>
      <c r="Y8" s="112"/>
    </row>
    <row r="9" spans="1:25">
      <c r="A9" s="144"/>
      <c r="B9" s="144"/>
      <c r="C9" s="144"/>
      <c r="D9" s="89"/>
      <c r="E9" s="5"/>
      <c r="F9" s="5"/>
      <c r="G9" s="5"/>
      <c r="H9" s="5"/>
      <c r="I9" s="5"/>
      <c r="J9" s="6"/>
      <c r="K9" s="6"/>
      <c r="L9" s="7"/>
      <c r="M9" s="8"/>
      <c r="N9" s="6"/>
      <c r="O9" s="7"/>
      <c r="P9" s="8"/>
      <c r="Q9" s="6"/>
      <c r="R9" s="7"/>
      <c r="S9" s="7"/>
      <c r="T9" s="7"/>
      <c r="U9" s="7"/>
      <c r="V9" s="9"/>
      <c r="W9" s="90"/>
      <c r="X9" s="112"/>
      <c r="Y9" s="112"/>
    </row>
    <row r="10" spans="1:25" ht="30.6">
      <c r="A10" s="144"/>
      <c r="B10" s="144"/>
      <c r="C10" s="144"/>
      <c r="D10" s="89" t="s">
        <v>289</v>
      </c>
      <c r="E10" s="5">
        <v>44517.549083912003</v>
      </c>
      <c r="F10" s="5"/>
      <c r="G10" s="5"/>
      <c r="H10" s="5"/>
      <c r="I10" s="5"/>
      <c r="J10" s="6">
        <v>40182</v>
      </c>
      <c r="K10" s="6">
        <v>39964</v>
      </c>
      <c r="L10" s="7">
        <v>0.99457468518241998</v>
      </c>
      <c r="M10" s="8">
        <v>25586</v>
      </c>
      <c r="N10" s="6">
        <v>14516</v>
      </c>
      <c r="O10" s="7">
        <v>0.363226904213792</v>
      </c>
      <c r="P10" s="8">
        <v>2864</v>
      </c>
      <c r="Q10" s="6">
        <v>1993</v>
      </c>
      <c r="R10" s="7">
        <v>0.13729677597134199</v>
      </c>
      <c r="S10" s="7">
        <v>4.9869882894605103E-2</v>
      </c>
      <c r="T10" s="7">
        <v>7.1664498048243402E-2</v>
      </c>
      <c r="U10" s="7">
        <v>0.111936215117642</v>
      </c>
      <c r="V10" s="9">
        <v>1.3</v>
      </c>
      <c r="W10" s="90" t="s">
        <v>290</v>
      </c>
      <c r="X10" s="112"/>
      <c r="Y10" s="112"/>
    </row>
    <row r="11" spans="1:25" ht="26.4">
      <c r="A11" s="144"/>
      <c r="B11" s="144"/>
      <c r="C11" s="144"/>
      <c r="D11" s="89" t="s">
        <v>289</v>
      </c>
      <c r="E11" s="5">
        <v>44517.549083912003</v>
      </c>
      <c r="F11" s="39" t="s">
        <v>240</v>
      </c>
      <c r="G11" s="40">
        <v>21</v>
      </c>
      <c r="H11" s="41">
        <f>G11/P$10</f>
        <v>7.3324022346368716E-3</v>
      </c>
      <c r="I11" s="42">
        <f>+G11/K$10</f>
        <v>5.2547292563306979E-4</v>
      </c>
      <c r="J11" s="6">
        <v>40182</v>
      </c>
      <c r="K11" s="6">
        <v>39964</v>
      </c>
      <c r="L11" s="7">
        <v>0.99457468518241998</v>
      </c>
      <c r="M11" s="8">
        <v>25586</v>
      </c>
      <c r="N11" s="6">
        <v>14516</v>
      </c>
      <c r="O11" s="7">
        <v>0.363226904213792</v>
      </c>
      <c r="P11" s="8">
        <v>2864</v>
      </c>
      <c r="Q11" s="6">
        <v>1993</v>
      </c>
      <c r="R11" s="7">
        <v>0.13729677597134199</v>
      </c>
      <c r="S11" s="7">
        <v>4.9869882894605103E-2</v>
      </c>
      <c r="T11" s="7">
        <v>7.1664498048243402E-2</v>
      </c>
      <c r="U11" s="7">
        <v>0.111936215117642</v>
      </c>
      <c r="V11" s="9">
        <v>1.3</v>
      </c>
      <c r="W11" s="90"/>
      <c r="X11" s="112"/>
      <c r="Y11" s="112"/>
    </row>
    <row r="12" spans="1:25">
      <c r="A12" s="144"/>
      <c r="B12" s="144"/>
      <c r="C12" s="144"/>
      <c r="D12" s="89"/>
      <c r="E12" s="5"/>
      <c r="F12" s="5"/>
      <c r="G12" s="5"/>
      <c r="H12" s="5"/>
      <c r="I12" s="5"/>
      <c r="J12" s="6"/>
      <c r="K12" s="6"/>
      <c r="L12" s="7"/>
      <c r="M12" s="8"/>
      <c r="N12" s="6"/>
      <c r="O12" s="7"/>
      <c r="P12" s="8"/>
      <c r="Q12" s="6"/>
      <c r="R12" s="7"/>
      <c r="S12" s="7"/>
      <c r="T12" s="7"/>
      <c r="U12" s="7"/>
      <c r="V12" s="9"/>
      <c r="W12" s="90"/>
      <c r="X12" s="112"/>
      <c r="Y12" s="112"/>
    </row>
    <row r="13" spans="1:25" ht="30.6">
      <c r="A13" s="144"/>
      <c r="B13" s="144"/>
      <c r="C13" s="145"/>
      <c r="D13" s="89" t="s">
        <v>291</v>
      </c>
      <c r="E13" s="5">
        <v>44524.417220682903</v>
      </c>
      <c r="F13" s="5"/>
      <c r="G13" s="5"/>
      <c r="H13" s="5"/>
      <c r="I13" s="5"/>
      <c r="J13" s="6">
        <v>40390</v>
      </c>
      <c r="K13" s="6">
        <v>40243</v>
      </c>
      <c r="L13" s="7">
        <v>0.99636048526863097</v>
      </c>
      <c r="M13" s="8">
        <v>25394</v>
      </c>
      <c r="N13" s="6">
        <v>14206</v>
      </c>
      <c r="O13" s="7">
        <v>0.35300549163829698</v>
      </c>
      <c r="P13" s="8">
        <v>3353</v>
      </c>
      <c r="Q13" s="6">
        <v>2306</v>
      </c>
      <c r="R13" s="7">
        <v>0.16232577784034899</v>
      </c>
      <c r="S13" s="7">
        <v>5.7301891012101501E-2</v>
      </c>
      <c r="T13" s="7">
        <v>8.3318838058792796E-2</v>
      </c>
      <c r="U13" s="7">
        <v>0.13203906434590801</v>
      </c>
      <c r="V13" s="9">
        <v>1.1000000000000001</v>
      </c>
      <c r="W13" s="90" t="s">
        <v>292</v>
      </c>
      <c r="X13" s="112"/>
      <c r="Y13" s="112"/>
    </row>
    <row r="14" spans="1:25" ht="26.4">
      <c r="A14" s="144"/>
      <c r="B14" s="144"/>
      <c r="C14" s="116"/>
      <c r="D14" s="89" t="s">
        <v>291</v>
      </c>
      <c r="E14" s="5">
        <v>44524.417220682903</v>
      </c>
      <c r="F14" s="39" t="s">
        <v>240</v>
      </c>
      <c r="G14" s="40">
        <v>14</v>
      </c>
      <c r="H14" s="41">
        <f>G14/P$13</f>
        <v>4.1753653444676405E-3</v>
      </c>
      <c r="I14" s="42">
        <f>+G14/K$13</f>
        <v>3.4788658897199514E-4</v>
      </c>
      <c r="J14" s="6">
        <v>40390</v>
      </c>
      <c r="K14" s="6">
        <v>40243</v>
      </c>
      <c r="L14" s="7">
        <v>0.99636048526863097</v>
      </c>
      <c r="M14" s="8">
        <v>25394</v>
      </c>
      <c r="N14" s="6">
        <v>14206</v>
      </c>
      <c r="O14" s="7">
        <v>0.35300549163829698</v>
      </c>
      <c r="P14" s="8">
        <v>3353</v>
      </c>
      <c r="Q14" s="6">
        <v>2306</v>
      </c>
      <c r="R14" s="7">
        <v>0.16232577784034899</v>
      </c>
      <c r="S14" s="7">
        <v>5.7301891012101501E-2</v>
      </c>
      <c r="T14" s="7">
        <v>8.3318838058792796E-2</v>
      </c>
      <c r="U14" s="7">
        <v>0.13203906434590801</v>
      </c>
      <c r="V14" s="9">
        <v>1.1000000000000001</v>
      </c>
      <c r="W14" s="90"/>
      <c r="X14" s="112"/>
      <c r="Y14" s="112"/>
    </row>
    <row r="15" spans="1:25">
      <c r="A15" s="144"/>
      <c r="B15" s="144"/>
      <c r="C15" s="146" t="s">
        <v>48</v>
      </c>
      <c r="D15" s="140"/>
      <c r="E15" s="117" t="s">
        <v>0</v>
      </c>
      <c r="F15" s="117"/>
      <c r="G15" s="117"/>
      <c r="H15" s="117"/>
      <c r="I15" s="117"/>
      <c r="J15" s="13">
        <v>160922</v>
      </c>
      <c r="K15" s="13">
        <v>160081</v>
      </c>
      <c r="L15" s="14">
        <v>0.994773865599483</v>
      </c>
      <c r="M15" s="15">
        <v>103752</v>
      </c>
      <c r="N15" s="13">
        <v>56807</v>
      </c>
      <c r="O15" s="14">
        <v>0.35486410004934998</v>
      </c>
      <c r="P15" s="15">
        <v>13930</v>
      </c>
      <c r="Q15" s="13">
        <v>9435</v>
      </c>
      <c r="R15" s="14">
        <v>0.16608868625345499</v>
      </c>
      <c r="S15" s="14">
        <v>5.8938912175710997E-2</v>
      </c>
      <c r="T15" s="14">
        <v>8.7018446911251199E-2</v>
      </c>
      <c r="U15" s="14">
        <v>0.13426247204873201</v>
      </c>
      <c r="V15" s="117" t="s">
        <v>0</v>
      </c>
      <c r="W15" s="117" t="s">
        <v>0</v>
      </c>
      <c r="X15" s="112"/>
      <c r="Y15" s="112"/>
    </row>
    <row r="16" spans="1:25">
      <c r="A16" s="144"/>
      <c r="B16" s="144"/>
      <c r="C16" s="142" t="s">
        <v>49</v>
      </c>
      <c r="D16" s="89" t="s">
        <v>293</v>
      </c>
      <c r="E16" s="5">
        <v>44509.687692395797</v>
      </c>
      <c r="F16" s="5"/>
      <c r="G16" s="5"/>
      <c r="H16" s="5"/>
      <c r="I16" s="5"/>
      <c r="J16" s="6">
        <v>22037</v>
      </c>
      <c r="K16" s="6">
        <v>21176</v>
      </c>
      <c r="L16" s="7">
        <v>0.96092934609974101</v>
      </c>
      <c r="M16" s="8">
        <v>6809</v>
      </c>
      <c r="N16" s="6">
        <v>4425</v>
      </c>
      <c r="O16" s="7">
        <v>0.20896297695504301</v>
      </c>
      <c r="P16" s="8">
        <v>173</v>
      </c>
      <c r="Q16" s="6">
        <v>124</v>
      </c>
      <c r="R16" s="7">
        <v>2.8022598870056498E-2</v>
      </c>
      <c r="S16" s="7">
        <v>5.8556856819040404E-3</v>
      </c>
      <c r="T16" s="7">
        <v>8.1696259916886997E-3</v>
      </c>
      <c r="U16" s="7">
        <v>2.5407548832427702E-2</v>
      </c>
      <c r="V16" s="9">
        <v>3.2</v>
      </c>
      <c r="W16" s="90" t="s">
        <v>214</v>
      </c>
      <c r="X16" s="112"/>
      <c r="Y16" s="112"/>
    </row>
    <row r="17" spans="1:25" ht="26.4">
      <c r="A17" s="144"/>
      <c r="B17" s="144"/>
      <c r="C17" s="148"/>
      <c r="D17" s="89" t="s">
        <v>293</v>
      </c>
      <c r="E17" s="5">
        <v>44509.687692395797</v>
      </c>
      <c r="F17" s="39" t="s">
        <v>243</v>
      </c>
      <c r="G17" s="40">
        <v>28</v>
      </c>
      <c r="H17" s="41">
        <f>G17/P$16</f>
        <v>0.16184971098265896</v>
      </c>
      <c r="I17" s="42">
        <f>+G17/K$16</f>
        <v>1.3222516055912353E-3</v>
      </c>
      <c r="J17" s="6">
        <v>22037</v>
      </c>
      <c r="K17" s="6">
        <v>21176</v>
      </c>
      <c r="L17" s="7">
        <v>0.96092934609974101</v>
      </c>
      <c r="M17" s="8">
        <v>6809</v>
      </c>
      <c r="N17" s="6">
        <v>4425</v>
      </c>
      <c r="O17" s="7">
        <v>0.20896297695504301</v>
      </c>
      <c r="P17" s="8">
        <v>173</v>
      </c>
      <c r="Q17" s="6">
        <v>124</v>
      </c>
      <c r="R17" s="7">
        <v>2.8022598870056498E-2</v>
      </c>
      <c r="S17" s="7">
        <v>5.8556856819040404E-3</v>
      </c>
      <c r="T17" s="7">
        <v>8.1696259916886997E-3</v>
      </c>
      <c r="U17" s="7">
        <v>2.5407548832427702E-2</v>
      </c>
      <c r="V17" s="9">
        <v>3.2</v>
      </c>
      <c r="W17" s="90"/>
      <c r="X17" s="112"/>
      <c r="Y17" s="112"/>
    </row>
    <row r="18" spans="1:25" ht="26.4">
      <c r="A18" s="144"/>
      <c r="B18" s="144"/>
      <c r="C18" s="148"/>
      <c r="D18" s="89" t="s">
        <v>293</v>
      </c>
      <c r="E18" s="5">
        <v>44509.687692395797</v>
      </c>
      <c r="F18" s="39" t="s">
        <v>244</v>
      </c>
      <c r="G18" s="40">
        <v>14</v>
      </c>
      <c r="H18" s="41">
        <f t="shared" ref="H18:H27" si="2">G18/P$16</f>
        <v>8.0924855491329481E-2</v>
      </c>
      <c r="I18" s="42">
        <f t="shared" ref="I18:I27" si="3">+G18/K$16</f>
        <v>6.6112580279561767E-4</v>
      </c>
      <c r="J18" s="6">
        <v>22037</v>
      </c>
      <c r="K18" s="6">
        <v>21176</v>
      </c>
      <c r="L18" s="7">
        <v>0.96092934609974101</v>
      </c>
      <c r="M18" s="8">
        <v>6809</v>
      </c>
      <c r="N18" s="6">
        <v>4425</v>
      </c>
      <c r="O18" s="7">
        <v>0.20896297695504301</v>
      </c>
      <c r="P18" s="8">
        <v>173</v>
      </c>
      <c r="Q18" s="6">
        <v>124</v>
      </c>
      <c r="R18" s="7">
        <v>2.8022598870056498E-2</v>
      </c>
      <c r="S18" s="7">
        <v>5.8556856819040404E-3</v>
      </c>
      <c r="T18" s="7">
        <v>8.1696259916886997E-3</v>
      </c>
      <c r="U18" s="7">
        <v>2.5407548832427702E-2</v>
      </c>
      <c r="V18" s="9">
        <v>3.2</v>
      </c>
      <c r="W18" s="90"/>
      <c r="X18" s="112"/>
      <c r="Y18" s="112"/>
    </row>
    <row r="19" spans="1:25" ht="26.4">
      <c r="A19" s="144"/>
      <c r="B19" s="144"/>
      <c r="C19" s="148"/>
      <c r="D19" s="89" t="s">
        <v>293</v>
      </c>
      <c r="E19" s="5">
        <v>44509.687692395797</v>
      </c>
      <c r="F19" s="39" t="s">
        <v>245</v>
      </c>
      <c r="G19" s="40">
        <v>11</v>
      </c>
      <c r="H19" s="41">
        <f t="shared" si="2"/>
        <v>6.358381502890173E-2</v>
      </c>
      <c r="I19" s="42">
        <f t="shared" si="3"/>
        <v>5.1945598791084248E-4</v>
      </c>
      <c r="J19" s="6">
        <v>22037</v>
      </c>
      <c r="K19" s="6">
        <v>21176</v>
      </c>
      <c r="L19" s="7">
        <v>0.96092934609974101</v>
      </c>
      <c r="M19" s="8">
        <v>6809</v>
      </c>
      <c r="N19" s="6">
        <v>4425</v>
      </c>
      <c r="O19" s="7">
        <v>0.20896297695504301</v>
      </c>
      <c r="P19" s="8">
        <v>173</v>
      </c>
      <c r="Q19" s="6">
        <v>124</v>
      </c>
      <c r="R19" s="7">
        <v>2.8022598870056498E-2</v>
      </c>
      <c r="S19" s="7">
        <v>5.8556856819040404E-3</v>
      </c>
      <c r="T19" s="7">
        <v>8.1696259916886997E-3</v>
      </c>
      <c r="U19" s="7">
        <v>2.5407548832427702E-2</v>
      </c>
      <c r="V19" s="9">
        <v>3.2</v>
      </c>
      <c r="W19" s="90"/>
      <c r="X19" s="112"/>
      <c r="Y19" s="112"/>
    </row>
    <row r="20" spans="1:25" ht="26.4">
      <c r="A20" s="144"/>
      <c r="B20" s="144"/>
      <c r="C20" s="148"/>
      <c r="D20" s="89" t="s">
        <v>293</v>
      </c>
      <c r="E20" s="5">
        <v>44509.687692395797</v>
      </c>
      <c r="F20" s="39" t="s">
        <v>254</v>
      </c>
      <c r="G20" s="40">
        <v>11</v>
      </c>
      <c r="H20" s="41">
        <f t="shared" si="2"/>
        <v>6.358381502890173E-2</v>
      </c>
      <c r="I20" s="42">
        <f t="shared" si="3"/>
        <v>5.1945598791084248E-4</v>
      </c>
      <c r="J20" s="6">
        <v>22037</v>
      </c>
      <c r="K20" s="6">
        <v>21176</v>
      </c>
      <c r="L20" s="7">
        <v>0.96092934609974101</v>
      </c>
      <c r="M20" s="8">
        <v>6809</v>
      </c>
      <c r="N20" s="6">
        <v>4425</v>
      </c>
      <c r="O20" s="7">
        <v>0.20896297695504301</v>
      </c>
      <c r="P20" s="8">
        <v>173</v>
      </c>
      <c r="Q20" s="6">
        <v>124</v>
      </c>
      <c r="R20" s="7">
        <v>2.8022598870056498E-2</v>
      </c>
      <c r="S20" s="7">
        <v>5.8556856819040404E-3</v>
      </c>
      <c r="T20" s="7">
        <v>8.1696259916886997E-3</v>
      </c>
      <c r="U20" s="7">
        <v>2.5407548832427702E-2</v>
      </c>
      <c r="V20" s="9">
        <v>3.2</v>
      </c>
      <c r="W20" s="90"/>
      <c r="X20" s="112"/>
      <c r="Y20" s="112"/>
    </row>
    <row r="21" spans="1:25" ht="26.4">
      <c r="A21" s="144"/>
      <c r="B21" s="144"/>
      <c r="C21" s="148"/>
      <c r="D21" s="89" t="s">
        <v>293</v>
      </c>
      <c r="E21" s="5">
        <v>44509.687692395797</v>
      </c>
      <c r="F21" s="39" t="s">
        <v>253</v>
      </c>
      <c r="G21" s="40">
        <v>9</v>
      </c>
      <c r="H21" s="41">
        <f t="shared" si="2"/>
        <v>5.2023121387283239E-2</v>
      </c>
      <c r="I21" s="42">
        <f t="shared" si="3"/>
        <v>4.2500944465432563E-4</v>
      </c>
      <c r="J21" s="6">
        <v>22037</v>
      </c>
      <c r="K21" s="6">
        <v>21176</v>
      </c>
      <c r="L21" s="7">
        <v>0.96092934609974101</v>
      </c>
      <c r="M21" s="8">
        <v>6809</v>
      </c>
      <c r="N21" s="6">
        <v>4425</v>
      </c>
      <c r="O21" s="7">
        <v>0.20896297695504301</v>
      </c>
      <c r="P21" s="8">
        <v>173</v>
      </c>
      <c r="Q21" s="6">
        <v>124</v>
      </c>
      <c r="R21" s="7">
        <v>2.8022598870056498E-2</v>
      </c>
      <c r="S21" s="7">
        <v>5.8556856819040404E-3</v>
      </c>
      <c r="T21" s="7">
        <v>8.1696259916886997E-3</v>
      </c>
      <c r="U21" s="7">
        <v>2.5407548832427702E-2</v>
      </c>
      <c r="V21" s="9">
        <v>3.2</v>
      </c>
      <c r="W21" s="90"/>
      <c r="X21" s="112"/>
      <c r="Y21" s="112"/>
    </row>
    <row r="22" spans="1:25">
      <c r="A22" s="144"/>
      <c r="B22" s="144"/>
      <c r="C22" s="148"/>
      <c r="D22" s="89" t="s">
        <v>293</v>
      </c>
      <c r="E22" s="5">
        <v>44509.687692395797</v>
      </c>
      <c r="F22" s="39" t="s">
        <v>247</v>
      </c>
      <c r="G22" s="40">
        <v>6</v>
      </c>
      <c r="H22" s="41">
        <f t="shared" si="2"/>
        <v>3.4682080924855488E-2</v>
      </c>
      <c r="I22" s="42">
        <f t="shared" si="3"/>
        <v>2.8333962976955044E-4</v>
      </c>
      <c r="J22" s="6">
        <v>22037</v>
      </c>
      <c r="K22" s="6">
        <v>21176</v>
      </c>
      <c r="L22" s="7">
        <v>0.96092934609974101</v>
      </c>
      <c r="M22" s="8">
        <v>6809</v>
      </c>
      <c r="N22" s="6">
        <v>4425</v>
      </c>
      <c r="O22" s="7">
        <v>0.20896297695504301</v>
      </c>
      <c r="P22" s="8">
        <v>173</v>
      </c>
      <c r="Q22" s="6">
        <v>124</v>
      </c>
      <c r="R22" s="7">
        <v>2.8022598870056498E-2</v>
      </c>
      <c r="S22" s="7">
        <v>5.8556856819040404E-3</v>
      </c>
      <c r="T22" s="7">
        <v>8.1696259916886997E-3</v>
      </c>
      <c r="U22" s="7">
        <v>2.5407548832427702E-2</v>
      </c>
      <c r="V22" s="9">
        <v>3.2</v>
      </c>
      <c r="W22" s="90"/>
      <c r="X22" s="112"/>
      <c r="Y22" s="112"/>
    </row>
    <row r="23" spans="1:25">
      <c r="A23" s="144"/>
      <c r="B23" s="144"/>
      <c r="C23" s="148"/>
      <c r="D23" s="89" t="s">
        <v>293</v>
      </c>
      <c r="E23" s="5">
        <v>44509.687692395797</v>
      </c>
      <c r="F23" s="39" t="s">
        <v>248</v>
      </c>
      <c r="G23" s="40">
        <v>15</v>
      </c>
      <c r="H23" s="41">
        <f t="shared" si="2"/>
        <v>8.6705202312138727E-2</v>
      </c>
      <c r="I23" s="42">
        <f t="shared" si="3"/>
        <v>7.0834907442387607E-4</v>
      </c>
      <c r="J23" s="6">
        <v>22037</v>
      </c>
      <c r="K23" s="6">
        <v>21176</v>
      </c>
      <c r="L23" s="7">
        <v>0.96092934609974101</v>
      </c>
      <c r="M23" s="8">
        <v>6809</v>
      </c>
      <c r="N23" s="6">
        <v>4425</v>
      </c>
      <c r="O23" s="7">
        <v>0.20896297695504301</v>
      </c>
      <c r="P23" s="8">
        <v>173</v>
      </c>
      <c r="Q23" s="6">
        <v>124</v>
      </c>
      <c r="R23" s="7">
        <v>2.8022598870056498E-2</v>
      </c>
      <c r="S23" s="7">
        <v>5.8556856819040404E-3</v>
      </c>
      <c r="T23" s="7">
        <v>8.1696259916886997E-3</v>
      </c>
      <c r="U23" s="7">
        <v>2.5407548832427702E-2</v>
      </c>
      <c r="V23" s="9">
        <v>3.2</v>
      </c>
      <c r="W23" s="90"/>
      <c r="X23" s="112"/>
      <c r="Y23" s="112"/>
    </row>
    <row r="24" spans="1:25" ht="26.4">
      <c r="A24" s="144"/>
      <c r="B24" s="144"/>
      <c r="C24" s="148"/>
      <c r="D24" s="89" t="s">
        <v>293</v>
      </c>
      <c r="E24" s="5">
        <v>44509.687692395797</v>
      </c>
      <c r="F24" s="39" t="s">
        <v>249</v>
      </c>
      <c r="G24" s="40">
        <v>15</v>
      </c>
      <c r="H24" s="41">
        <f t="shared" si="2"/>
        <v>8.6705202312138727E-2</v>
      </c>
      <c r="I24" s="42">
        <f t="shared" si="3"/>
        <v>7.0834907442387607E-4</v>
      </c>
      <c r="J24" s="6">
        <v>22037</v>
      </c>
      <c r="K24" s="6">
        <v>21176</v>
      </c>
      <c r="L24" s="7">
        <v>0.96092934609974101</v>
      </c>
      <c r="M24" s="8">
        <v>6809</v>
      </c>
      <c r="N24" s="6">
        <v>4425</v>
      </c>
      <c r="O24" s="7">
        <v>0.20896297695504301</v>
      </c>
      <c r="P24" s="8">
        <v>173</v>
      </c>
      <c r="Q24" s="6">
        <v>124</v>
      </c>
      <c r="R24" s="7">
        <v>2.8022598870056498E-2</v>
      </c>
      <c r="S24" s="7">
        <v>5.8556856819040404E-3</v>
      </c>
      <c r="T24" s="7">
        <v>8.1696259916886997E-3</v>
      </c>
      <c r="U24" s="7">
        <v>2.5407548832427702E-2</v>
      </c>
      <c r="V24" s="9">
        <v>3.2</v>
      </c>
      <c r="W24" s="90"/>
      <c r="X24" s="112"/>
      <c r="Y24" s="112"/>
    </row>
    <row r="25" spans="1:25">
      <c r="A25" s="144"/>
      <c r="B25" s="144"/>
      <c r="C25" s="148"/>
      <c r="D25" s="89" t="s">
        <v>293</v>
      </c>
      <c r="E25" s="5">
        <v>44509.687692395797</v>
      </c>
      <c r="F25" s="39" t="s">
        <v>250</v>
      </c>
      <c r="G25" s="40">
        <v>4</v>
      </c>
      <c r="H25" s="41">
        <f t="shared" si="2"/>
        <v>2.3121387283236993E-2</v>
      </c>
      <c r="I25" s="42">
        <f t="shared" si="3"/>
        <v>1.8889308651303362E-4</v>
      </c>
      <c r="J25" s="6">
        <v>22037</v>
      </c>
      <c r="K25" s="6">
        <v>21176</v>
      </c>
      <c r="L25" s="7">
        <v>0.96092934609974101</v>
      </c>
      <c r="M25" s="8">
        <v>6809</v>
      </c>
      <c r="N25" s="6">
        <v>4425</v>
      </c>
      <c r="O25" s="7">
        <v>0.20896297695504301</v>
      </c>
      <c r="P25" s="8">
        <v>173</v>
      </c>
      <c r="Q25" s="6">
        <v>124</v>
      </c>
      <c r="R25" s="7">
        <v>2.8022598870056498E-2</v>
      </c>
      <c r="S25" s="7">
        <v>5.8556856819040404E-3</v>
      </c>
      <c r="T25" s="7">
        <v>8.1696259916886997E-3</v>
      </c>
      <c r="U25" s="7">
        <v>2.5407548832427702E-2</v>
      </c>
      <c r="V25" s="9">
        <v>3.2</v>
      </c>
      <c r="W25" s="90"/>
      <c r="X25" s="112"/>
      <c r="Y25" s="112"/>
    </row>
    <row r="26" spans="1:25">
      <c r="A26" s="144"/>
      <c r="B26" s="144"/>
      <c r="C26" s="148"/>
      <c r="D26" s="89" t="s">
        <v>293</v>
      </c>
      <c r="E26" s="5">
        <v>44509.687692395797</v>
      </c>
      <c r="F26" s="39" t="s">
        <v>251</v>
      </c>
      <c r="G26" s="40">
        <v>5</v>
      </c>
      <c r="H26" s="41">
        <f t="shared" si="2"/>
        <v>2.8901734104046242E-2</v>
      </c>
      <c r="I26" s="42">
        <f t="shared" si="3"/>
        <v>2.3611635814129204E-4</v>
      </c>
      <c r="J26" s="6">
        <v>22037</v>
      </c>
      <c r="K26" s="6">
        <v>21176</v>
      </c>
      <c r="L26" s="7">
        <v>0.96092934609974101</v>
      </c>
      <c r="M26" s="8">
        <v>6809</v>
      </c>
      <c r="N26" s="6">
        <v>4425</v>
      </c>
      <c r="O26" s="7">
        <v>0.20896297695504301</v>
      </c>
      <c r="P26" s="8">
        <v>173</v>
      </c>
      <c r="Q26" s="6">
        <v>124</v>
      </c>
      <c r="R26" s="7">
        <v>2.8022598870056498E-2</v>
      </c>
      <c r="S26" s="7">
        <v>5.8556856819040404E-3</v>
      </c>
      <c r="T26" s="7">
        <v>8.1696259916886997E-3</v>
      </c>
      <c r="U26" s="7">
        <v>2.5407548832427702E-2</v>
      </c>
      <c r="V26" s="9">
        <v>3.2</v>
      </c>
      <c r="W26" s="90"/>
      <c r="X26" s="112"/>
      <c r="Y26" s="112"/>
    </row>
    <row r="27" spans="1:25">
      <c r="A27" s="144"/>
      <c r="B27" s="144"/>
      <c r="C27" s="148"/>
      <c r="D27" s="89" t="s">
        <v>293</v>
      </c>
      <c r="E27" s="5">
        <v>44509.687692395797</v>
      </c>
      <c r="F27" s="39" t="s">
        <v>252</v>
      </c>
      <c r="G27" s="40">
        <v>9</v>
      </c>
      <c r="H27" s="41">
        <f t="shared" si="2"/>
        <v>5.2023121387283239E-2</v>
      </c>
      <c r="I27" s="42">
        <f t="shared" si="3"/>
        <v>4.2500944465432563E-4</v>
      </c>
      <c r="J27" s="6">
        <v>22037</v>
      </c>
      <c r="K27" s="6">
        <v>21176</v>
      </c>
      <c r="L27" s="7">
        <v>0.96092934609974101</v>
      </c>
      <c r="M27" s="8">
        <v>6809</v>
      </c>
      <c r="N27" s="6">
        <v>4425</v>
      </c>
      <c r="O27" s="7">
        <v>0.20896297695504301</v>
      </c>
      <c r="P27" s="8">
        <v>173</v>
      </c>
      <c r="Q27" s="6">
        <v>124</v>
      </c>
      <c r="R27" s="7">
        <v>2.8022598870056498E-2</v>
      </c>
      <c r="S27" s="7">
        <v>5.8556856819040404E-3</v>
      </c>
      <c r="T27" s="7">
        <v>8.1696259916886997E-3</v>
      </c>
      <c r="U27" s="7">
        <v>2.5407548832427702E-2</v>
      </c>
      <c r="V27" s="9">
        <v>3.2</v>
      </c>
      <c r="W27" s="90"/>
      <c r="X27" s="112"/>
      <c r="Y27" s="112"/>
    </row>
    <row r="28" spans="1:25">
      <c r="A28" s="144"/>
      <c r="B28" s="144"/>
      <c r="C28" s="148"/>
      <c r="D28" s="89"/>
      <c r="E28" s="5"/>
      <c r="F28" s="5"/>
      <c r="G28" s="5"/>
      <c r="H28" s="5"/>
      <c r="I28" s="5"/>
      <c r="J28" s="6"/>
      <c r="K28" s="6"/>
      <c r="L28" s="7"/>
      <c r="M28" s="8"/>
      <c r="N28" s="6"/>
      <c r="O28" s="7"/>
      <c r="P28" s="8"/>
      <c r="Q28" s="6"/>
      <c r="R28" s="7"/>
      <c r="S28" s="7"/>
      <c r="T28" s="7"/>
      <c r="U28" s="7"/>
      <c r="V28" s="9"/>
      <c r="W28" s="90"/>
      <c r="X28" s="112"/>
      <c r="Y28" s="112"/>
    </row>
    <row r="29" spans="1:25" ht="20.399999999999999">
      <c r="A29" s="144"/>
      <c r="B29" s="144"/>
      <c r="C29" s="145"/>
      <c r="D29" s="89" t="s">
        <v>294</v>
      </c>
      <c r="E29" s="5">
        <v>44516.417249386599</v>
      </c>
      <c r="F29" s="5"/>
      <c r="G29" s="5"/>
      <c r="H29" s="5"/>
      <c r="I29" s="5"/>
      <c r="J29" s="6">
        <v>35060</v>
      </c>
      <c r="K29" s="6">
        <v>34738</v>
      </c>
      <c r="L29" s="7">
        <v>0.99081574443810605</v>
      </c>
      <c r="M29" s="8">
        <v>21024</v>
      </c>
      <c r="N29" s="6">
        <v>13233</v>
      </c>
      <c r="O29" s="7">
        <v>0.38093730208992999</v>
      </c>
      <c r="P29" s="8">
        <v>465</v>
      </c>
      <c r="Q29" s="6">
        <v>364</v>
      </c>
      <c r="R29" s="7">
        <v>2.75069901005063E-2</v>
      </c>
      <c r="S29" s="7">
        <v>1.04784385975013E-2</v>
      </c>
      <c r="T29" s="7">
        <v>1.3385917439115699E-2</v>
      </c>
      <c r="U29" s="7">
        <v>2.21175799086758E-2</v>
      </c>
      <c r="V29" s="9">
        <v>0.3</v>
      </c>
      <c r="W29" s="90" t="s">
        <v>295</v>
      </c>
      <c r="X29" s="112"/>
      <c r="Y29" s="112"/>
    </row>
    <row r="30" spans="1:25">
      <c r="A30" s="144"/>
      <c r="B30" s="144"/>
      <c r="C30" s="116"/>
      <c r="D30" s="89" t="s">
        <v>294</v>
      </c>
      <c r="E30" s="5">
        <v>44516.417249386599</v>
      </c>
      <c r="F30" s="39" t="s">
        <v>77</v>
      </c>
      <c r="G30" s="40">
        <f>230+59</f>
        <v>289</v>
      </c>
      <c r="H30" s="41">
        <f>G30/P$29</f>
        <v>0.62150537634408598</v>
      </c>
      <c r="I30" s="42">
        <f>+G30/K$29</f>
        <v>8.3194196557084456E-3</v>
      </c>
      <c r="J30" s="6">
        <v>35060</v>
      </c>
      <c r="K30" s="6">
        <v>34738</v>
      </c>
      <c r="L30" s="7">
        <v>0.99081574443810605</v>
      </c>
      <c r="M30" s="8">
        <v>21024</v>
      </c>
      <c r="N30" s="6">
        <v>13233</v>
      </c>
      <c r="O30" s="7">
        <v>0.38093730208992999</v>
      </c>
      <c r="P30" s="8">
        <v>465</v>
      </c>
      <c r="Q30" s="6">
        <v>364</v>
      </c>
      <c r="R30" s="7">
        <v>2.75069901005063E-2</v>
      </c>
      <c r="S30" s="7">
        <v>1.04784385975013E-2</v>
      </c>
      <c r="T30" s="7">
        <v>1.3385917439115699E-2</v>
      </c>
      <c r="U30" s="7">
        <v>2.21175799086758E-2</v>
      </c>
      <c r="V30" s="9">
        <v>0.3</v>
      </c>
      <c r="W30" s="90"/>
      <c r="X30" s="112"/>
      <c r="Y30" s="112"/>
    </row>
    <row r="31" spans="1:25">
      <c r="A31" s="144"/>
      <c r="B31" s="145"/>
      <c r="C31" s="146" t="s">
        <v>142</v>
      </c>
      <c r="D31" s="140"/>
      <c r="E31" s="117" t="s">
        <v>0</v>
      </c>
      <c r="F31" s="117"/>
      <c r="G31" s="117"/>
      <c r="H31" s="117"/>
      <c r="I31" s="117"/>
      <c r="J31" s="13">
        <v>57097</v>
      </c>
      <c r="K31" s="13">
        <v>55914</v>
      </c>
      <c r="L31" s="14">
        <v>0.97928087290050303</v>
      </c>
      <c r="M31" s="15">
        <v>27833</v>
      </c>
      <c r="N31" s="13">
        <v>17658</v>
      </c>
      <c r="O31" s="14">
        <v>0.31580641699753198</v>
      </c>
      <c r="P31" s="15">
        <v>638</v>
      </c>
      <c r="Q31" s="13">
        <v>488</v>
      </c>
      <c r="R31" s="14">
        <v>2.7636198890021502E-2</v>
      </c>
      <c r="S31" s="14">
        <v>8.7276889508888702E-3</v>
      </c>
      <c r="T31" s="14">
        <v>1.14103802267768E-2</v>
      </c>
      <c r="U31" s="14">
        <v>2.2922430208745001E-2</v>
      </c>
      <c r="V31" s="117" t="s">
        <v>0</v>
      </c>
      <c r="W31" s="117" t="s">
        <v>0</v>
      </c>
      <c r="X31" s="112"/>
      <c r="Y31" s="112"/>
    </row>
    <row r="32" spans="1:25">
      <c r="A32" s="145"/>
      <c r="B32" s="147" t="s">
        <v>296</v>
      </c>
      <c r="C32" s="139"/>
      <c r="D32" s="140"/>
      <c r="E32" s="92" t="s">
        <v>0</v>
      </c>
      <c r="F32" s="92"/>
      <c r="G32" s="92"/>
      <c r="H32" s="92"/>
      <c r="I32" s="92"/>
      <c r="J32" s="17">
        <v>218019</v>
      </c>
      <c r="K32" s="17">
        <v>215995</v>
      </c>
      <c r="L32" s="18">
        <v>0.99071640545090101</v>
      </c>
      <c r="M32" s="19">
        <v>131585</v>
      </c>
      <c r="N32" s="17">
        <v>74465</v>
      </c>
      <c r="O32" s="18">
        <v>0.34475335077200903</v>
      </c>
      <c r="P32" s="19">
        <v>14568</v>
      </c>
      <c r="Q32" s="17">
        <v>9923</v>
      </c>
      <c r="R32" s="18">
        <v>0.13325723494259001</v>
      </c>
      <c r="S32" s="18">
        <v>4.5940878261070899E-2</v>
      </c>
      <c r="T32" s="18">
        <v>6.7446005694576303E-2</v>
      </c>
      <c r="U32" s="18">
        <v>0.11071170726146599</v>
      </c>
      <c r="V32" s="92" t="s">
        <v>0</v>
      </c>
      <c r="W32" s="92" t="s">
        <v>0</v>
      </c>
      <c r="X32" s="112"/>
      <c r="Y32" s="112"/>
    </row>
    <row r="33" spans="1:25">
      <c r="A33" s="138" t="s">
        <v>144</v>
      </c>
      <c r="B33" s="139"/>
      <c r="C33" s="139"/>
      <c r="D33" s="140"/>
      <c r="E33" s="114" t="s">
        <v>0</v>
      </c>
      <c r="F33" s="114"/>
      <c r="G33" s="114"/>
      <c r="H33" s="114"/>
      <c r="I33" s="114"/>
      <c r="J33" s="21">
        <v>218019</v>
      </c>
      <c r="K33" s="21">
        <v>215995</v>
      </c>
      <c r="L33" s="22">
        <v>0.99071640545090101</v>
      </c>
      <c r="M33" s="23">
        <v>131585</v>
      </c>
      <c r="N33" s="21">
        <v>74465</v>
      </c>
      <c r="O33" s="22">
        <v>0.34475335077200903</v>
      </c>
      <c r="P33" s="23">
        <v>14568</v>
      </c>
      <c r="Q33" s="21">
        <v>9923</v>
      </c>
      <c r="R33" s="22">
        <v>0.13325723494259001</v>
      </c>
      <c r="S33" s="22">
        <v>4.5940878261070899E-2</v>
      </c>
      <c r="T33" s="22">
        <v>6.7446005694576303E-2</v>
      </c>
      <c r="U33" s="22">
        <v>0.11071170726146599</v>
      </c>
      <c r="V33" s="114" t="s">
        <v>0</v>
      </c>
      <c r="W33" s="114" t="s">
        <v>0</v>
      </c>
      <c r="X33" s="112"/>
      <c r="Y33" s="112"/>
    </row>
    <row r="34" spans="1:25">
      <c r="A34" s="141" t="s">
        <v>145</v>
      </c>
      <c r="B34" s="139"/>
      <c r="C34" s="139"/>
      <c r="D34" s="140"/>
      <c r="E34" s="115" t="s">
        <v>0</v>
      </c>
      <c r="F34" s="115"/>
      <c r="G34" s="115"/>
      <c r="H34" s="115"/>
      <c r="I34" s="115"/>
      <c r="J34" s="25">
        <v>218019</v>
      </c>
      <c r="K34" s="25">
        <v>215995</v>
      </c>
      <c r="L34" s="26">
        <v>0.99071640545090101</v>
      </c>
      <c r="M34" s="27">
        <v>131585</v>
      </c>
      <c r="N34" s="25">
        <v>74465</v>
      </c>
      <c r="O34" s="26">
        <v>0.34475335077200903</v>
      </c>
      <c r="P34" s="27">
        <v>14568</v>
      </c>
      <c r="Q34" s="25">
        <v>9923</v>
      </c>
      <c r="R34" s="26">
        <v>0.13325723494259001</v>
      </c>
      <c r="S34" s="26">
        <v>4.5940878261070899E-2</v>
      </c>
      <c r="T34" s="26">
        <v>6.7446005694576303E-2</v>
      </c>
      <c r="U34" s="26">
        <v>0.11071170726146599</v>
      </c>
      <c r="V34" s="115" t="s">
        <v>0</v>
      </c>
      <c r="W34" s="115" t="s">
        <v>0</v>
      </c>
      <c r="X34" s="112"/>
      <c r="Y34" s="112"/>
    </row>
    <row r="35" spans="1:25" ht="0" hidden="1" customHeight="1"/>
  </sheetData>
  <autoFilter ref="A3:W3" xr:uid="{8574F3D3-D29F-4F9C-A317-E71549D0C0DB}"/>
  <mergeCells count="10">
    <mergeCell ref="A33:D33"/>
    <mergeCell ref="A34:D34"/>
    <mergeCell ref="A2:E2"/>
    <mergeCell ref="A4:A32"/>
    <mergeCell ref="B4:B31"/>
    <mergeCell ref="C4:C13"/>
    <mergeCell ref="C15:D15"/>
    <mergeCell ref="C16:C29"/>
    <mergeCell ref="C31:D31"/>
    <mergeCell ref="B32:D32"/>
  </mergeCells>
  <hyperlinks>
    <hyperlink ref="D4" r:id="rId1" xr:uid="{DBD7D57D-CCC1-44A5-8B0B-5A5EB0F481D4}"/>
    <hyperlink ref="D7" r:id="rId2" xr:uid="{32084EB9-3AB1-4EA5-8BF0-A4652EB91E29}"/>
    <hyperlink ref="D10" r:id="rId3" xr:uid="{A9F95A6F-E1C1-4A72-B6C5-D9B8CE284C9A}"/>
    <hyperlink ref="D13" r:id="rId4" xr:uid="{968F8FB2-88E2-4B62-8F5F-DA7197BFA6C5}"/>
    <hyperlink ref="D16" r:id="rId5" xr:uid="{4338DEE7-A5BF-4227-A6BF-CF6832F3FABF}"/>
    <hyperlink ref="D29" r:id="rId6" xr:uid="{64978109-55EA-4891-B39D-519ADEE832FA}"/>
    <hyperlink ref="D5" r:id="rId7" xr:uid="{A11AEB58-77F2-4014-9A4E-C61C1789E936}"/>
    <hyperlink ref="D8" r:id="rId8" xr:uid="{8684D982-720B-4D45-982D-61614B428D02}"/>
    <hyperlink ref="D11" r:id="rId9" xr:uid="{ED478CD9-E51A-4B5F-821E-CA92ECCF68D1}"/>
    <hyperlink ref="D14" r:id="rId10" xr:uid="{A454B3BA-3F9E-4041-A606-F45211EADA2C}"/>
    <hyperlink ref="D17" r:id="rId11" xr:uid="{B3475679-38C9-4C12-9C39-7E3040429F87}"/>
    <hyperlink ref="D18" r:id="rId12" xr:uid="{DECE62E4-2444-4BA8-A654-84AE52F910DA}"/>
    <hyperlink ref="D19" r:id="rId13" xr:uid="{DE01DBB7-A38E-4666-9689-DB8ADED28B80}"/>
    <hyperlink ref="D20" r:id="rId14" xr:uid="{8D0F7075-3D4C-4A08-BE7E-E7C6B090727F}"/>
    <hyperlink ref="D21" r:id="rId15" xr:uid="{6BB853FC-5DC9-4D29-9BFF-0866E302E7A8}"/>
    <hyperlink ref="D22" r:id="rId16" xr:uid="{A8ECC227-DCD2-4806-A813-9405532FBED9}"/>
    <hyperlink ref="D23" r:id="rId17" xr:uid="{A1446E4A-D27C-463B-8B32-1BE6DF3CA5C9}"/>
    <hyperlink ref="D24" r:id="rId18" xr:uid="{57019755-3A5F-435E-AE9E-B4ABF37C83F6}"/>
    <hyperlink ref="D25" r:id="rId19" xr:uid="{0AFFC903-401F-45AB-A715-EE67F650894C}"/>
    <hyperlink ref="D26" r:id="rId20" xr:uid="{8650C547-A56E-4893-8D4E-24B5099333D4}"/>
    <hyperlink ref="D27" r:id="rId21" xr:uid="{3DED629A-4CF2-4094-BAE1-4BD6A42ED5BB}"/>
    <hyperlink ref="D30" r:id="rId22" xr:uid="{A54A7CFC-F2E4-4FA6-843C-2D723D98A2B8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A45C2-1FA7-446D-B294-4843A119609D}">
  <dimension ref="A1:Y29"/>
  <sheetViews>
    <sheetView tabSelected="1" topLeftCell="E1" workbookViewId="0">
      <selection activeCell="C3" sqref="C3:W3"/>
    </sheetView>
  </sheetViews>
  <sheetFormatPr defaultRowHeight="14.4"/>
  <cols>
    <col min="1" max="1" width="13.6640625" style="86" customWidth="1"/>
    <col min="2" max="2" width="8" style="86" customWidth="1"/>
    <col min="3" max="3" width="15.77734375" style="86" customWidth="1"/>
    <col min="4" max="4" width="34.33203125" style="86" customWidth="1"/>
    <col min="5" max="9" width="9.5546875" style="86" customWidth="1"/>
    <col min="10" max="11" width="8.88671875" style="86"/>
    <col min="12" max="12" width="9.21875" style="86" customWidth="1"/>
    <col min="13" max="15" width="8.88671875" style="86"/>
    <col min="16" max="17" width="8.21875" style="86" customWidth="1"/>
    <col min="18" max="18" width="6.88671875" style="86" customWidth="1"/>
    <col min="19" max="20" width="8.21875" style="86" customWidth="1"/>
    <col min="21" max="22" width="6.88671875" style="86" customWidth="1"/>
    <col min="23" max="23" width="37.5546875" style="86" customWidth="1"/>
    <col min="24" max="24" width="5.88671875" style="86" customWidth="1"/>
    <col min="25" max="25" width="255" style="86" customWidth="1"/>
    <col min="26" max="16384" width="8.88671875" style="86"/>
  </cols>
  <sheetData>
    <row r="1" spans="1:25" ht="1.0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s="38" customFormat="1" ht="42" customHeight="1">
      <c r="A2" s="123" t="s">
        <v>311</v>
      </c>
      <c r="B2" s="124"/>
      <c r="C2" s="124"/>
      <c r="D2" s="124"/>
      <c r="E2" s="124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118"/>
    </row>
    <row r="3" spans="1:25" ht="31.8">
      <c r="A3" s="87" t="s">
        <v>1</v>
      </c>
      <c r="B3" s="88" t="s">
        <v>2</v>
      </c>
      <c r="C3" s="87" t="s">
        <v>3</v>
      </c>
      <c r="D3" s="87" t="s">
        <v>4</v>
      </c>
      <c r="E3" s="88" t="s">
        <v>5</v>
      </c>
      <c r="F3" s="32" t="s">
        <v>32</v>
      </c>
      <c r="G3" s="33" t="s">
        <v>33</v>
      </c>
      <c r="H3" s="34" t="s">
        <v>34</v>
      </c>
      <c r="I3" s="34" t="s">
        <v>35</v>
      </c>
      <c r="J3" s="88" t="s">
        <v>6</v>
      </c>
      <c r="K3" s="88" t="s">
        <v>7</v>
      </c>
      <c r="L3" s="88" t="s">
        <v>8</v>
      </c>
      <c r="M3" s="88" t="s">
        <v>11</v>
      </c>
      <c r="N3" s="88" t="s">
        <v>9</v>
      </c>
      <c r="O3" s="88" t="s">
        <v>10</v>
      </c>
      <c r="P3" s="88" t="s">
        <v>15</v>
      </c>
      <c r="Q3" s="88" t="s">
        <v>12</v>
      </c>
      <c r="R3" s="88" t="s">
        <v>14</v>
      </c>
      <c r="S3" s="88" t="s">
        <v>13</v>
      </c>
      <c r="T3" s="88" t="s">
        <v>16</v>
      </c>
      <c r="U3" s="88" t="s">
        <v>17</v>
      </c>
      <c r="V3" s="88" t="s">
        <v>18</v>
      </c>
      <c r="W3" s="88" t="s">
        <v>19</v>
      </c>
      <c r="X3" s="112"/>
      <c r="Y3" s="112"/>
    </row>
    <row r="4" spans="1:25" ht="20.399999999999999">
      <c r="A4" s="142" t="s">
        <v>20</v>
      </c>
      <c r="B4" s="133">
        <v>44531</v>
      </c>
      <c r="C4" s="142" t="s">
        <v>21</v>
      </c>
      <c r="D4" s="89" t="s">
        <v>298</v>
      </c>
      <c r="E4" s="5">
        <v>44531.444645601798</v>
      </c>
      <c r="F4" s="5"/>
      <c r="G4" s="5"/>
      <c r="H4" s="5"/>
      <c r="I4" s="5"/>
      <c r="J4" s="6">
        <v>40691</v>
      </c>
      <c r="K4" s="6">
        <v>40572</v>
      </c>
      <c r="L4" s="7">
        <v>0.99707552038534297</v>
      </c>
      <c r="M4" s="8">
        <v>27758</v>
      </c>
      <c r="N4" s="6">
        <v>15212</v>
      </c>
      <c r="O4" s="7">
        <v>0.37493838114956102</v>
      </c>
      <c r="P4" s="8">
        <v>3961</v>
      </c>
      <c r="Q4" s="6">
        <v>2485</v>
      </c>
      <c r="R4" s="7">
        <v>0.16335787536155699</v>
      </c>
      <c r="S4" s="7">
        <v>6.1249137336093898E-2</v>
      </c>
      <c r="T4" s="7">
        <v>9.7628906635117793E-2</v>
      </c>
      <c r="U4" s="7">
        <v>0.14269760069169199</v>
      </c>
      <c r="V4" s="9">
        <v>0.1</v>
      </c>
      <c r="W4" s="90" t="s">
        <v>299</v>
      </c>
      <c r="X4" s="112"/>
      <c r="Y4" s="112"/>
    </row>
    <row r="5" spans="1:25">
      <c r="A5" s="143"/>
      <c r="B5" s="134"/>
      <c r="C5" s="143"/>
      <c r="D5" s="89" t="s">
        <v>298</v>
      </c>
      <c r="E5" s="5">
        <v>44531.444645601798</v>
      </c>
      <c r="F5" s="39" t="s">
        <v>316</v>
      </c>
      <c r="G5" s="40">
        <v>31</v>
      </c>
      <c r="H5" s="41">
        <f t="shared" ref="H5" si="0">G5/P$4</f>
        <v>7.8263064882605395E-3</v>
      </c>
      <c r="I5" s="42">
        <f t="shared" ref="I5" si="1">+G5/K$4</f>
        <v>7.640737454402051E-4</v>
      </c>
      <c r="J5" s="6">
        <v>40691</v>
      </c>
      <c r="K5" s="6">
        <v>40572</v>
      </c>
      <c r="L5" s="7">
        <v>0.99707552038534297</v>
      </c>
      <c r="M5" s="8">
        <v>27758</v>
      </c>
      <c r="N5" s="6">
        <v>15212</v>
      </c>
      <c r="O5" s="7">
        <v>0.37493838114956102</v>
      </c>
      <c r="P5" s="8">
        <v>3961</v>
      </c>
      <c r="Q5" s="6">
        <v>2485</v>
      </c>
      <c r="R5" s="7">
        <v>0.16335787536155699</v>
      </c>
      <c r="S5" s="7">
        <v>6.1249137336093898E-2</v>
      </c>
      <c r="T5" s="7">
        <v>9.7628906635117793E-2</v>
      </c>
      <c r="U5" s="7">
        <v>0.14269760069169199</v>
      </c>
      <c r="V5" s="9">
        <v>0.1</v>
      </c>
      <c r="W5" s="90"/>
      <c r="X5" s="112"/>
      <c r="Y5" s="112"/>
    </row>
    <row r="6" spans="1:25">
      <c r="A6" s="143"/>
      <c r="B6" s="134"/>
      <c r="C6" s="143"/>
      <c r="D6" s="89"/>
      <c r="E6" s="5"/>
      <c r="F6" s="5"/>
      <c r="G6" s="5"/>
      <c r="H6" s="5"/>
      <c r="I6" s="5"/>
      <c r="J6" s="6"/>
      <c r="K6" s="6"/>
      <c r="L6" s="7"/>
      <c r="M6" s="8"/>
      <c r="N6" s="6"/>
      <c r="O6" s="7"/>
      <c r="P6" s="8"/>
      <c r="Q6" s="6"/>
      <c r="R6" s="7"/>
      <c r="S6" s="7"/>
      <c r="T6" s="7"/>
      <c r="U6" s="7"/>
      <c r="V6" s="9"/>
      <c r="W6" s="90"/>
      <c r="X6" s="112"/>
      <c r="Y6" s="112"/>
    </row>
    <row r="7" spans="1:25" ht="30.6">
      <c r="A7" s="144"/>
      <c r="B7" s="144"/>
      <c r="C7" s="144"/>
      <c r="D7" s="89" t="s">
        <v>300</v>
      </c>
      <c r="E7" s="5">
        <v>44538.375774039298</v>
      </c>
      <c r="F7" s="5"/>
      <c r="G7" s="5"/>
      <c r="H7" s="5"/>
      <c r="I7" s="5"/>
      <c r="J7" s="6">
        <v>40849</v>
      </c>
      <c r="K7" s="6">
        <v>40678</v>
      </c>
      <c r="L7" s="7">
        <v>0.99581385101226505</v>
      </c>
      <c r="M7" s="8">
        <v>28160</v>
      </c>
      <c r="N7" s="6">
        <v>16197</v>
      </c>
      <c r="O7" s="7">
        <v>0.39817591818673498</v>
      </c>
      <c r="P7" s="8">
        <v>3094</v>
      </c>
      <c r="Q7" s="6">
        <v>2095</v>
      </c>
      <c r="R7" s="7">
        <v>0.12934494042106601</v>
      </c>
      <c r="S7" s="7">
        <v>5.1502040414966303E-2</v>
      </c>
      <c r="T7" s="7">
        <v>7.6060769949358398E-2</v>
      </c>
      <c r="U7" s="7">
        <v>0.109872159090909</v>
      </c>
      <c r="V7" s="9">
        <v>1.1000000000000001</v>
      </c>
      <c r="W7" s="90" t="s">
        <v>301</v>
      </c>
      <c r="X7" s="112"/>
      <c r="Y7" s="112"/>
    </row>
    <row r="8" spans="1:25">
      <c r="A8" s="144"/>
      <c r="B8" s="144"/>
      <c r="C8" s="144"/>
      <c r="D8" s="89" t="s">
        <v>300</v>
      </c>
      <c r="E8" s="5">
        <v>44538.375774039298</v>
      </c>
      <c r="F8" s="39" t="s">
        <v>316</v>
      </c>
      <c r="G8" s="40">
        <v>25</v>
      </c>
      <c r="H8" s="41">
        <f>G8/P$7</f>
        <v>8.0801551389786692E-3</v>
      </c>
      <c r="I8" s="42">
        <f>+G8/K$7</f>
        <v>6.1458282118098239E-4</v>
      </c>
      <c r="J8" s="6">
        <v>40849</v>
      </c>
      <c r="K8" s="6">
        <v>40678</v>
      </c>
      <c r="L8" s="7">
        <v>0.99581385101226505</v>
      </c>
      <c r="M8" s="8">
        <v>28160</v>
      </c>
      <c r="N8" s="6">
        <v>16197</v>
      </c>
      <c r="O8" s="7">
        <v>0.39817591818673498</v>
      </c>
      <c r="P8" s="8">
        <v>3094</v>
      </c>
      <c r="Q8" s="6">
        <v>2095</v>
      </c>
      <c r="R8" s="7">
        <v>0.12934494042106601</v>
      </c>
      <c r="S8" s="7">
        <v>5.1502040414966303E-2</v>
      </c>
      <c r="T8" s="7">
        <v>7.6060769949358398E-2</v>
      </c>
      <c r="U8" s="7">
        <v>0.109872159090909</v>
      </c>
      <c r="V8" s="9">
        <v>1.1000000000000001</v>
      </c>
      <c r="W8" s="90"/>
      <c r="X8" s="112"/>
      <c r="Y8" s="112"/>
    </row>
    <row r="9" spans="1:25">
      <c r="A9" s="144"/>
      <c r="B9" s="144"/>
      <c r="C9" s="144"/>
      <c r="D9" s="89"/>
      <c r="E9" s="5"/>
      <c r="F9" s="5"/>
      <c r="G9" s="5"/>
      <c r="H9" s="5"/>
      <c r="I9" s="5"/>
      <c r="J9" s="6"/>
      <c r="K9" s="6"/>
      <c r="L9" s="7"/>
      <c r="M9" s="8"/>
      <c r="N9" s="6"/>
      <c r="O9" s="7"/>
      <c r="P9" s="8"/>
      <c r="Q9" s="6"/>
      <c r="R9" s="7"/>
      <c r="S9" s="7"/>
      <c r="T9" s="7"/>
      <c r="U9" s="7"/>
      <c r="V9" s="9"/>
      <c r="W9" s="90"/>
      <c r="X9" s="112"/>
      <c r="Y9" s="112"/>
    </row>
    <row r="10" spans="1:25" ht="30.6">
      <c r="A10" s="144"/>
      <c r="B10" s="144"/>
      <c r="C10" s="144"/>
      <c r="D10" s="89" t="s">
        <v>302</v>
      </c>
      <c r="E10" s="5">
        <v>44545.417339664396</v>
      </c>
      <c r="F10" s="5"/>
      <c r="G10" s="5"/>
      <c r="H10" s="5"/>
      <c r="I10" s="5"/>
      <c r="J10" s="6">
        <v>41008</v>
      </c>
      <c r="K10" s="6">
        <v>40855</v>
      </c>
      <c r="L10" s="7">
        <v>0.996269020678892</v>
      </c>
      <c r="M10" s="8">
        <v>25216</v>
      </c>
      <c r="N10" s="6">
        <v>14945</v>
      </c>
      <c r="O10" s="7">
        <v>0.36580589891078202</v>
      </c>
      <c r="P10" s="8">
        <v>2927</v>
      </c>
      <c r="Q10" s="6">
        <v>1822</v>
      </c>
      <c r="R10" s="7">
        <v>0.121913683506189</v>
      </c>
      <c r="S10" s="7">
        <v>4.4596744584506201E-2</v>
      </c>
      <c r="T10" s="7">
        <v>7.1643617672255494E-2</v>
      </c>
      <c r="U10" s="7">
        <v>0.116077093908629</v>
      </c>
      <c r="V10" s="9">
        <v>0.1</v>
      </c>
      <c r="W10" s="90" t="s">
        <v>303</v>
      </c>
      <c r="X10" s="112"/>
      <c r="Y10" s="112"/>
    </row>
    <row r="11" spans="1:25">
      <c r="A11" s="144"/>
      <c r="B11" s="144"/>
      <c r="C11" s="144"/>
      <c r="D11" s="89" t="s">
        <v>302</v>
      </c>
      <c r="E11" s="5">
        <v>44545.417339664396</v>
      </c>
      <c r="F11" s="39" t="s">
        <v>316</v>
      </c>
      <c r="G11" s="40">
        <v>33</v>
      </c>
      <c r="H11" s="41">
        <f>G11/P$10</f>
        <v>1.1274342330030749E-2</v>
      </c>
      <c r="I11" s="42">
        <f>+G11/K$10</f>
        <v>8.0773467139884955E-4</v>
      </c>
      <c r="J11" s="6">
        <v>41008</v>
      </c>
      <c r="K11" s="6">
        <v>40855</v>
      </c>
      <c r="L11" s="7">
        <v>0.996269020678892</v>
      </c>
      <c r="M11" s="8">
        <v>25216</v>
      </c>
      <c r="N11" s="6">
        <v>14945</v>
      </c>
      <c r="O11" s="7">
        <v>0.36580589891078202</v>
      </c>
      <c r="P11" s="8">
        <v>2927</v>
      </c>
      <c r="Q11" s="6">
        <v>1822</v>
      </c>
      <c r="R11" s="7">
        <v>0.121913683506189</v>
      </c>
      <c r="S11" s="7">
        <v>4.4596744584506201E-2</v>
      </c>
      <c r="T11" s="7">
        <v>7.1643617672255494E-2</v>
      </c>
      <c r="U11" s="7">
        <v>0.116077093908629</v>
      </c>
      <c r="V11" s="9">
        <v>0.1</v>
      </c>
      <c r="W11" s="90"/>
      <c r="X11" s="112"/>
      <c r="Y11" s="112"/>
    </row>
    <row r="12" spans="1:25">
      <c r="A12" s="144"/>
      <c r="B12" s="144"/>
      <c r="C12" s="144"/>
      <c r="D12" s="89"/>
      <c r="E12" s="5"/>
      <c r="F12" s="5"/>
      <c r="G12" s="5"/>
      <c r="H12" s="5"/>
      <c r="I12" s="5"/>
      <c r="J12" s="6"/>
      <c r="K12" s="6"/>
      <c r="L12" s="7"/>
      <c r="M12" s="8"/>
      <c r="N12" s="6"/>
      <c r="O12" s="7"/>
      <c r="P12" s="8"/>
      <c r="Q12" s="6"/>
      <c r="R12" s="7"/>
      <c r="S12" s="7"/>
      <c r="T12" s="7"/>
      <c r="U12" s="7"/>
      <c r="V12" s="9"/>
      <c r="W12" s="90"/>
      <c r="X12" s="112"/>
      <c r="Y12" s="112"/>
    </row>
    <row r="13" spans="1:25" ht="30.6">
      <c r="A13" s="144"/>
      <c r="B13" s="144"/>
      <c r="C13" s="145"/>
      <c r="D13" s="89" t="s">
        <v>304</v>
      </c>
      <c r="E13" s="5">
        <v>44552.465437534702</v>
      </c>
      <c r="F13" s="5"/>
      <c r="G13" s="5"/>
      <c r="H13" s="5"/>
      <c r="I13" s="5"/>
      <c r="J13" s="6">
        <v>40876</v>
      </c>
      <c r="K13" s="6">
        <v>40748</v>
      </c>
      <c r="L13" s="7">
        <v>0.99686857813876095</v>
      </c>
      <c r="M13" s="8">
        <v>28268</v>
      </c>
      <c r="N13" s="6">
        <v>16309</v>
      </c>
      <c r="O13" s="7">
        <v>0.40024050260135502</v>
      </c>
      <c r="P13" s="8">
        <v>3448</v>
      </c>
      <c r="Q13" s="6">
        <v>2285</v>
      </c>
      <c r="R13" s="7">
        <v>0.140106689557913</v>
      </c>
      <c r="S13" s="7">
        <v>5.6076371846470997E-2</v>
      </c>
      <c r="T13" s="7">
        <v>8.4617649946009593E-2</v>
      </c>
      <c r="U13" s="7">
        <v>0.12197537851988099</v>
      </c>
      <c r="V13" s="9">
        <v>1.8</v>
      </c>
      <c r="W13" s="90" t="s">
        <v>305</v>
      </c>
      <c r="X13" s="112"/>
      <c r="Y13" s="112"/>
    </row>
    <row r="14" spans="1:25">
      <c r="A14" s="144"/>
      <c r="B14" s="144"/>
      <c r="C14" s="121"/>
      <c r="D14" s="89" t="s">
        <v>304</v>
      </c>
      <c r="E14" s="5">
        <v>44552.465437534702</v>
      </c>
      <c r="F14" s="39" t="s">
        <v>316</v>
      </c>
      <c r="G14" s="40">
        <v>32</v>
      </c>
      <c r="H14" s="41">
        <f>G14/P$13</f>
        <v>9.2807424593967514E-3</v>
      </c>
      <c r="I14" s="42">
        <f>+G14/K$13</f>
        <v>7.8531461666830275E-4</v>
      </c>
      <c r="J14" s="6">
        <v>40876</v>
      </c>
      <c r="K14" s="6">
        <v>40748</v>
      </c>
      <c r="L14" s="7">
        <v>0.99686857813876095</v>
      </c>
      <c r="M14" s="8">
        <v>28268</v>
      </c>
      <c r="N14" s="6">
        <v>16309</v>
      </c>
      <c r="O14" s="7">
        <v>0.40024050260135502</v>
      </c>
      <c r="P14" s="8">
        <v>3448</v>
      </c>
      <c r="Q14" s="6">
        <v>2285</v>
      </c>
      <c r="R14" s="7">
        <v>0.140106689557913</v>
      </c>
      <c r="S14" s="7">
        <v>5.6076371846470997E-2</v>
      </c>
      <c r="T14" s="7">
        <v>8.4617649946009593E-2</v>
      </c>
      <c r="U14" s="7">
        <v>0.12197537851988099</v>
      </c>
      <c r="V14" s="9">
        <v>1.8</v>
      </c>
      <c r="W14" s="90"/>
      <c r="X14" s="112"/>
      <c r="Y14" s="112"/>
    </row>
    <row r="15" spans="1:25">
      <c r="A15" s="144"/>
      <c r="B15" s="144"/>
      <c r="C15" s="146" t="s">
        <v>48</v>
      </c>
      <c r="D15" s="140"/>
      <c r="E15" s="122" t="s">
        <v>0</v>
      </c>
      <c r="F15" s="122"/>
      <c r="G15" s="122"/>
      <c r="H15" s="122"/>
      <c r="I15" s="122"/>
      <c r="J15" s="13">
        <v>163424</v>
      </c>
      <c r="K15" s="13">
        <v>162853</v>
      </c>
      <c r="L15" s="14">
        <v>0.99650602114744502</v>
      </c>
      <c r="M15" s="15">
        <v>109402</v>
      </c>
      <c r="N15" s="13">
        <v>62663</v>
      </c>
      <c r="O15" s="14">
        <v>0.38478259534672399</v>
      </c>
      <c r="P15" s="15">
        <v>13430</v>
      </c>
      <c r="Q15" s="13">
        <v>8687</v>
      </c>
      <c r="R15" s="14">
        <v>0.13863045178175301</v>
      </c>
      <c r="S15" s="14">
        <v>5.3342585030671803E-2</v>
      </c>
      <c r="T15" s="14">
        <v>8.2467010125696197E-2</v>
      </c>
      <c r="U15" s="14">
        <v>0.122758267673351</v>
      </c>
      <c r="V15" s="122" t="s">
        <v>0</v>
      </c>
      <c r="W15" s="122" t="s">
        <v>0</v>
      </c>
      <c r="X15" s="112"/>
      <c r="Y15" s="112"/>
    </row>
    <row r="16" spans="1:25" ht="20.399999999999999">
      <c r="A16" s="144"/>
      <c r="B16" s="144"/>
      <c r="C16" s="142" t="s">
        <v>49</v>
      </c>
      <c r="D16" s="89" t="s">
        <v>306</v>
      </c>
      <c r="E16" s="5">
        <v>44533.416840161997</v>
      </c>
      <c r="F16" s="5"/>
      <c r="G16" s="5"/>
      <c r="H16" s="5"/>
      <c r="I16" s="5"/>
      <c r="J16" s="6">
        <v>35230</v>
      </c>
      <c r="K16" s="6">
        <v>35056</v>
      </c>
      <c r="L16" s="7">
        <v>0.99506102753335202</v>
      </c>
      <c r="M16" s="8">
        <v>19948</v>
      </c>
      <c r="N16" s="6">
        <v>12755</v>
      </c>
      <c r="O16" s="7">
        <v>0.36384641716111399</v>
      </c>
      <c r="P16" s="8">
        <v>226</v>
      </c>
      <c r="Q16" s="6">
        <v>181</v>
      </c>
      <c r="R16" s="7">
        <v>1.41905135241082E-2</v>
      </c>
      <c r="S16" s="7">
        <v>5.1631675034230903E-3</v>
      </c>
      <c r="T16" s="7">
        <v>6.4468279324509398E-3</v>
      </c>
      <c r="U16" s="7">
        <v>1.13294565871265E-2</v>
      </c>
      <c r="V16" s="9">
        <v>0.1</v>
      </c>
      <c r="W16" s="90" t="s">
        <v>307</v>
      </c>
      <c r="X16" s="112"/>
      <c r="Y16" s="112"/>
    </row>
    <row r="17" spans="1:25" ht="20.399999999999999">
      <c r="A17" s="144"/>
      <c r="B17" s="144"/>
      <c r="C17" s="148"/>
      <c r="D17" s="89" t="s">
        <v>306</v>
      </c>
      <c r="E17" s="5">
        <v>44533.416840161997</v>
      </c>
      <c r="F17" s="39" t="s">
        <v>77</v>
      </c>
      <c r="G17" s="40">
        <v>48</v>
      </c>
      <c r="H17" s="41">
        <f>G17/P$16</f>
        <v>0.21238938053097345</v>
      </c>
      <c r="I17" s="42">
        <f>+G17/K$16</f>
        <v>1.3692377909630307E-3</v>
      </c>
      <c r="J17" s="6">
        <v>35230</v>
      </c>
      <c r="K17" s="6">
        <v>35056</v>
      </c>
      <c r="L17" s="7">
        <v>0.99506102753335202</v>
      </c>
      <c r="M17" s="8">
        <v>19948</v>
      </c>
      <c r="N17" s="6">
        <v>12755</v>
      </c>
      <c r="O17" s="7">
        <v>0.36384641716111399</v>
      </c>
      <c r="P17" s="8">
        <v>226</v>
      </c>
      <c r="Q17" s="6">
        <v>181</v>
      </c>
      <c r="R17" s="7">
        <v>1.41905135241082E-2</v>
      </c>
      <c r="S17" s="7">
        <v>5.1631675034230903E-3</v>
      </c>
      <c r="T17" s="7">
        <v>6.4468279324509398E-3</v>
      </c>
      <c r="U17" s="7">
        <v>1.13294565871265E-2</v>
      </c>
      <c r="V17" s="9">
        <v>0.1</v>
      </c>
      <c r="W17" s="90"/>
      <c r="X17" s="112"/>
      <c r="Y17" s="112"/>
    </row>
    <row r="18" spans="1:25" ht="20.399999999999999">
      <c r="A18" s="144"/>
      <c r="B18" s="144"/>
      <c r="C18" s="148"/>
      <c r="D18" s="89" t="s">
        <v>306</v>
      </c>
      <c r="E18" s="5">
        <v>44533.416840161997</v>
      </c>
      <c r="F18" s="149" t="s">
        <v>317</v>
      </c>
      <c r="G18" s="40">
        <v>103</v>
      </c>
      <c r="H18" s="41">
        <f>G18/P$16</f>
        <v>0.45575221238938052</v>
      </c>
      <c r="I18" s="42">
        <f>+G18/K$16</f>
        <v>2.93815609310817E-3</v>
      </c>
      <c r="J18" s="6">
        <v>35230</v>
      </c>
      <c r="K18" s="6">
        <v>35056</v>
      </c>
      <c r="L18" s="7">
        <v>0.99506102753335202</v>
      </c>
      <c r="M18" s="8">
        <v>19948</v>
      </c>
      <c r="N18" s="6">
        <v>12755</v>
      </c>
      <c r="O18" s="7">
        <v>0.36384641716111399</v>
      </c>
      <c r="P18" s="8">
        <v>226</v>
      </c>
      <c r="Q18" s="6">
        <v>181</v>
      </c>
      <c r="R18" s="7">
        <v>1.41905135241082E-2</v>
      </c>
      <c r="S18" s="7">
        <v>5.1631675034230903E-3</v>
      </c>
      <c r="T18" s="7">
        <v>6.4468279324509398E-3</v>
      </c>
      <c r="U18" s="7">
        <v>1.13294565871265E-2</v>
      </c>
      <c r="V18" s="9">
        <v>0.1</v>
      </c>
      <c r="W18" s="90"/>
      <c r="X18" s="112"/>
      <c r="Y18" s="112"/>
    </row>
    <row r="19" spans="1:25">
      <c r="A19" s="144"/>
      <c r="B19" s="144"/>
      <c r="C19" s="148"/>
      <c r="D19" s="89"/>
      <c r="E19" s="5"/>
      <c r="F19" s="5"/>
      <c r="G19" s="5"/>
      <c r="H19" s="5"/>
      <c r="I19" s="5"/>
      <c r="J19" s="6"/>
      <c r="K19" s="6"/>
      <c r="L19" s="7"/>
      <c r="M19" s="8"/>
      <c r="N19" s="6"/>
      <c r="O19" s="7"/>
      <c r="P19" s="8"/>
      <c r="Q19" s="6"/>
      <c r="R19" s="7"/>
      <c r="S19" s="7"/>
      <c r="T19" s="7"/>
      <c r="U19" s="7"/>
      <c r="V19" s="9"/>
      <c r="W19" s="90"/>
      <c r="X19" s="112"/>
      <c r="Y19" s="112"/>
    </row>
    <row r="20" spans="1:25" ht="20.399999999999999">
      <c r="A20" s="144"/>
      <c r="B20" s="144"/>
      <c r="C20" s="145"/>
      <c r="D20" s="89" t="s">
        <v>308</v>
      </c>
      <c r="E20" s="5">
        <v>44547.375282638903</v>
      </c>
      <c r="F20" s="5"/>
      <c r="G20" s="5"/>
      <c r="H20" s="5"/>
      <c r="I20" s="5"/>
      <c r="J20" s="6">
        <v>35370</v>
      </c>
      <c r="K20" s="6">
        <v>35218</v>
      </c>
      <c r="L20" s="7">
        <v>0.99570257280180896</v>
      </c>
      <c r="M20" s="8">
        <v>25325</v>
      </c>
      <c r="N20" s="6">
        <v>14964</v>
      </c>
      <c r="O20" s="7">
        <v>0.42489635981600299</v>
      </c>
      <c r="P20" s="8">
        <v>673</v>
      </c>
      <c r="Q20" s="6">
        <v>437</v>
      </c>
      <c r="R20" s="7">
        <v>2.9203421545041401E-2</v>
      </c>
      <c r="S20" s="7">
        <v>1.2408427508660299E-2</v>
      </c>
      <c r="T20" s="7">
        <v>1.91095462547561E-2</v>
      </c>
      <c r="U20" s="7">
        <v>2.6574531095755201E-2</v>
      </c>
      <c r="V20" s="9">
        <v>0.3</v>
      </c>
      <c r="W20" s="90" t="s">
        <v>309</v>
      </c>
      <c r="X20" s="112"/>
      <c r="Y20" s="112"/>
    </row>
    <row r="21" spans="1:25">
      <c r="A21" s="144"/>
      <c r="B21" s="144"/>
      <c r="C21" s="121"/>
      <c r="D21" s="89" t="s">
        <v>308</v>
      </c>
      <c r="E21" s="5">
        <v>44547.375282638903</v>
      </c>
      <c r="F21" s="39" t="s">
        <v>77</v>
      </c>
      <c r="G21" s="40">
        <v>111</v>
      </c>
      <c r="H21" s="41">
        <f>G21/P$20</f>
        <v>0.16493313521545319</v>
      </c>
      <c r="I21" s="42">
        <f>+G21/K$20</f>
        <v>3.1517973763416436E-3</v>
      </c>
      <c r="J21" s="6">
        <v>35370</v>
      </c>
      <c r="K21" s="6">
        <v>35218</v>
      </c>
      <c r="L21" s="7">
        <v>0.99570257280180896</v>
      </c>
      <c r="M21" s="8">
        <v>25325</v>
      </c>
      <c r="N21" s="6">
        <v>14964</v>
      </c>
      <c r="O21" s="7">
        <v>0.42489635981600299</v>
      </c>
      <c r="P21" s="8">
        <v>673</v>
      </c>
      <c r="Q21" s="6">
        <v>437</v>
      </c>
      <c r="R21" s="7">
        <v>2.9203421545041401E-2</v>
      </c>
      <c r="S21" s="7">
        <v>1.2408427508660299E-2</v>
      </c>
      <c r="T21" s="7">
        <v>1.91095462547561E-2</v>
      </c>
      <c r="U21" s="7">
        <v>2.6574531095755201E-2</v>
      </c>
      <c r="V21" s="9">
        <v>0.3</v>
      </c>
      <c r="W21" s="90"/>
      <c r="X21" s="112"/>
      <c r="Y21" s="112"/>
    </row>
    <row r="22" spans="1:25" ht="39.6">
      <c r="A22" s="144"/>
      <c r="B22" s="144"/>
      <c r="C22" s="121"/>
      <c r="D22" s="89" t="s">
        <v>308</v>
      </c>
      <c r="E22" s="5">
        <v>44547.375282638903</v>
      </c>
      <c r="F22" s="149" t="s">
        <v>320</v>
      </c>
      <c r="G22" s="40">
        <v>160</v>
      </c>
      <c r="H22" s="41">
        <f t="shared" ref="H22:H24" si="2">G22/P$20</f>
        <v>0.23774145616641901</v>
      </c>
      <c r="I22" s="42">
        <f t="shared" ref="I22:I24" si="3">+G22/K$20</f>
        <v>4.5431313532852515E-3</v>
      </c>
      <c r="J22" s="6">
        <v>35370</v>
      </c>
      <c r="K22" s="6">
        <v>35218</v>
      </c>
      <c r="L22" s="7">
        <v>0.99570257280180896</v>
      </c>
      <c r="M22" s="8">
        <v>25325</v>
      </c>
      <c r="N22" s="6">
        <v>14964</v>
      </c>
      <c r="O22" s="7">
        <v>0.42489635981600299</v>
      </c>
      <c r="P22" s="8">
        <v>673</v>
      </c>
      <c r="Q22" s="6">
        <v>437</v>
      </c>
      <c r="R22" s="7">
        <v>2.9203421545041401E-2</v>
      </c>
      <c r="S22" s="7">
        <v>1.2408427508660299E-2</v>
      </c>
      <c r="T22" s="7">
        <v>1.91095462547561E-2</v>
      </c>
      <c r="U22" s="7">
        <v>2.6574531095755201E-2</v>
      </c>
      <c r="V22" s="9">
        <v>0.3</v>
      </c>
      <c r="W22" s="90"/>
      <c r="X22" s="112"/>
      <c r="Y22" s="112"/>
    </row>
    <row r="23" spans="1:25" ht="26.4">
      <c r="A23" s="144"/>
      <c r="B23" s="144"/>
      <c r="C23" s="121"/>
      <c r="D23" s="89" t="s">
        <v>308</v>
      </c>
      <c r="E23" s="5">
        <v>44547.375282638903</v>
      </c>
      <c r="F23" s="39" t="s">
        <v>318</v>
      </c>
      <c r="G23" s="40">
        <v>197</v>
      </c>
      <c r="H23" s="41">
        <f t="shared" si="2"/>
        <v>0.29271916790490343</v>
      </c>
      <c r="I23" s="42">
        <f t="shared" si="3"/>
        <v>5.5937304787324667E-3</v>
      </c>
      <c r="J23" s="6">
        <v>35370</v>
      </c>
      <c r="K23" s="6">
        <v>35218</v>
      </c>
      <c r="L23" s="7">
        <v>0.99570257280180896</v>
      </c>
      <c r="M23" s="8">
        <v>25325</v>
      </c>
      <c r="N23" s="6">
        <v>14964</v>
      </c>
      <c r="O23" s="7">
        <v>0.42489635981600299</v>
      </c>
      <c r="P23" s="8">
        <v>673</v>
      </c>
      <c r="Q23" s="6">
        <v>437</v>
      </c>
      <c r="R23" s="7">
        <v>2.9203421545041401E-2</v>
      </c>
      <c r="S23" s="7">
        <v>1.2408427508660299E-2</v>
      </c>
      <c r="T23" s="7">
        <v>1.91095462547561E-2</v>
      </c>
      <c r="U23" s="7">
        <v>2.6574531095755201E-2</v>
      </c>
      <c r="V23" s="9">
        <v>0.3</v>
      </c>
      <c r="W23" s="90"/>
      <c r="X23" s="112"/>
      <c r="Y23" s="112"/>
    </row>
    <row r="24" spans="1:25" ht="26.4">
      <c r="A24" s="144"/>
      <c r="B24" s="144"/>
      <c r="C24" s="121"/>
      <c r="D24" s="89" t="s">
        <v>308</v>
      </c>
      <c r="E24" s="5">
        <v>44547.375282638903</v>
      </c>
      <c r="F24" s="149" t="s">
        <v>319</v>
      </c>
      <c r="G24" s="40">
        <v>18</v>
      </c>
      <c r="H24" s="41">
        <f t="shared" si="2"/>
        <v>2.6745913818722138E-2</v>
      </c>
      <c r="I24" s="42">
        <f t="shared" si="3"/>
        <v>5.1110227724459082E-4</v>
      </c>
      <c r="J24" s="6">
        <v>35370</v>
      </c>
      <c r="K24" s="6">
        <v>35218</v>
      </c>
      <c r="L24" s="7">
        <v>0.99570257280180896</v>
      </c>
      <c r="M24" s="8">
        <v>25325</v>
      </c>
      <c r="N24" s="6">
        <v>14964</v>
      </c>
      <c r="O24" s="7">
        <v>0.42489635981600299</v>
      </c>
      <c r="P24" s="8">
        <v>673</v>
      </c>
      <c r="Q24" s="6">
        <v>437</v>
      </c>
      <c r="R24" s="7">
        <v>2.9203421545041401E-2</v>
      </c>
      <c r="S24" s="7">
        <v>1.2408427508660299E-2</v>
      </c>
      <c r="T24" s="7">
        <v>1.91095462547561E-2</v>
      </c>
      <c r="U24" s="7">
        <v>2.6574531095755201E-2</v>
      </c>
      <c r="V24" s="9">
        <v>0.3</v>
      </c>
      <c r="W24" s="90"/>
      <c r="X24" s="112"/>
      <c r="Y24" s="112"/>
    </row>
    <row r="25" spans="1:25">
      <c r="A25" s="144"/>
      <c r="B25" s="145"/>
      <c r="C25" s="146" t="s">
        <v>142</v>
      </c>
      <c r="D25" s="140"/>
      <c r="E25" s="122" t="s">
        <v>0</v>
      </c>
      <c r="F25" s="122"/>
      <c r="G25" s="122"/>
      <c r="H25" s="122"/>
      <c r="I25" s="122"/>
      <c r="J25" s="13">
        <v>70600</v>
      </c>
      <c r="K25" s="13">
        <v>70274</v>
      </c>
      <c r="L25" s="14">
        <v>0.99538243626062295</v>
      </c>
      <c r="M25" s="15">
        <v>45273</v>
      </c>
      <c r="N25" s="13">
        <v>27719</v>
      </c>
      <c r="O25" s="14">
        <v>0.39444175655292102</v>
      </c>
      <c r="P25" s="15">
        <v>899</v>
      </c>
      <c r="Q25" s="13">
        <v>618</v>
      </c>
      <c r="R25" s="14">
        <v>2.2295176593672202E-2</v>
      </c>
      <c r="S25" s="14">
        <v>8.7941486182656504E-3</v>
      </c>
      <c r="T25" s="14">
        <v>1.27927825369269E-2</v>
      </c>
      <c r="U25" s="14">
        <v>1.9857310096525499E-2</v>
      </c>
      <c r="V25" s="122" t="s">
        <v>0</v>
      </c>
      <c r="W25" s="122" t="s">
        <v>0</v>
      </c>
      <c r="X25" s="112"/>
      <c r="Y25" s="112"/>
    </row>
    <row r="26" spans="1:25">
      <c r="A26" s="145"/>
      <c r="B26" s="147" t="s">
        <v>310</v>
      </c>
      <c r="C26" s="139"/>
      <c r="D26" s="140"/>
      <c r="E26" s="92" t="s">
        <v>0</v>
      </c>
      <c r="F26" s="92"/>
      <c r="G26" s="92"/>
      <c r="H26" s="92"/>
      <c r="I26" s="92"/>
      <c r="J26" s="17">
        <v>234024</v>
      </c>
      <c r="K26" s="17">
        <v>233127</v>
      </c>
      <c r="L26" s="18">
        <v>0.99616705978873998</v>
      </c>
      <c r="M26" s="19">
        <v>154675</v>
      </c>
      <c r="N26" s="17">
        <v>90382</v>
      </c>
      <c r="O26" s="18">
        <v>0.38769426106800198</v>
      </c>
      <c r="P26" s="19">
        <v>14329</v>
      </c>
      <c r="Q26" s="17">
        <v>9305</v>
      </c>
      <c r="R26" s="18">
        <v>0.102951915204355</v>
      </c>
      <c r="S26" s="18">
        <v>3.9913866690687902E-2</v>
      </c>
      <c r="T26" s="18">
        <v>6.1464352048454303E-2</v>
      </c>
      <c r="U26" s="18">
        <v>9.2639405204460998E-2</v>
      </c>
      <c r="V26" s="92" t="s">
        <v>0</v>
      </c>
      <c r="W26" s="92" t="s">
        <v>0</v>
      </c>
      <c r="X26" s="112"/>
      <c r="Y26" s="112"/>
    </row>
    <row r="27" spans="1:25">
      <c r="A27" s="138" t="s">
        <v>144</v>
      </c>
      <c r="B27" s="139"/>
      <c r="C27" s="139"/>
      <c r="D27" s="140"/>
      <c r="E27" s="119" t="s">
        <v>0</v>
      </c>
      <c r="F27" s="119"/>
      <c r="G27" s="119"/>
      <c r="H27" s="119"/>
      <c r="I27" s="119"/>
      <c r="J27" s="21">
        <v>234024</v>
      </c>
      <c r="K27" s="21">
        <v>233127</v>
      </c>
      <c r="L27" s="22">
        <v>0.99616705978873998</v>
      </c>
      <c r="M27" s="23">
        <v>154675</v>
      </c>
      <c r="N27" s="21">
        <v>90382</v>
      </c>
      <c r="O27" s="22">
        <v>0.38769426106800198</v>
      </c>
      <c r="P27" s="23">
        <v>14329</v>
      </c>
      <c r="Q27" s="21">
        <v>9305</v>
      </c>
      <c r="R27" s="22">
        <v>0.102951915204355</v>
      </c>
      <c r="S27" s="22">
        <v>3.9913866690687902E-2</v>
      </c>
      <c r="T27" s="22">
        <v>6.1464352048454303E-2</v>
      </c>
      <c r="U27" s="22">
        <v>9.2639405204460998E-2</v>
      </c>
      <c r="V27" s="119" t="s">
        <v>0</v>
      </c>
      <c r="W27" s="119" t="s">
        <v>0</v>
      </c>
      <c r="X27" s="112"/>
      <c r="Y27" s="112"/>
    </row>
    <row r="28" spans="1:25">
      <c r="A28" s="141" t="s">
        <v>145</v>
      </c>
      <c r="B28" s="139"/>
      <c r="C28" s="139"/>
      <c r="D28" s="140"/>
      <c r="E28" s="120" t="s">
        <v>0</v>
      </c>
      <c r="F28" s="120"/>
      <c r="G28" s="120"/>
      <c r="H28" s="120"/>
      <c r="I28" s="120"/>
      <c r="J28" s="25">
        <v>234024</v>
      </c>
      <c r="K28" s="25">
        <v>233127</v>
      </c>
      <c r="L28" s="26">
        <v>0.99616705978873998</v>
      </c>
      <c r="M28" s="27">
        <v>154675</v>
      </c>
      <c r="N28" s="25">
        <v>90382</v>
      </c>
      <c r="O28" s="26">
        <v>0.38769426106800198</v>
      </c>
      <c r="P28" s="27">
        <v>14329</v>
      </c>
      <c r="Q28" s="25">
        <v>9305</v>
      </c>
      <c r="R28" s="26">
        <v>0.102951915204355</v>
      </c>
      <c r="S28" s="26">
        <v>3.9913866690687902E-2</v>
      </c>
      <c r="T28" s="26">
        <v>6.1464352048454303E-2</v>
      </c>
      <c r="U28" s="26">
        <v>9.2639405204460998E-2</v>
      </c>
      <c r="V28" s="120" t="s">
        <v>0</v>
      </c>
      <c r="W28" s="120" t="s">
        <v>0</v>
      </c>
      <c r="X28" s="112"/>
      <c r="Y28" s="112"/>
    </row>
    <row r="29" spans="1:25" ht="0" hidden="1" customHeight="1"/>
  </sheetData>
  <autoFilter ref="C3:W3" xr:uid="{14CA45C2-1FA7-446D-B294-4843A119609D}"/>
  <mergeCells count="10">
    <mergeCell ref="A27:D27"/>
    <mergeCell ref="A28:D28"/>
    <mergeCell ref="A2:E2"/>
    <mergeCell ref="A4:A26"/>
    <mergeCell ref="B4:B25"/>
    <mergeCell ref="C4:C13"/>
    <mergeCell ref="C15:D15"/>
    <mergeCell ref="C16:C20"/>
    <mergeCell ref="C25:D25"/>
    <mergeCell ref="B26:D26"/>
  </mergeCells>
  <hyperlinks>
    <hyperlink ref="D4" r:id="rId1" xr:uid="{F961F260-E5BE-4C3E-8D32-2A5B3A8F69A8}"/>
    <hyperlink ref="D7" r:id="rId2" xr:uid="{6384117E-53B4-4C77-B969-ADC5C9BA0EEF}"/>
    <hyperlink ref="D10" r:id="rId3" xr:uid="{0196033B-E3F2-4D4C-BEB5-51B659D869AD}"/>
    <hyperlink ref="D13" r:id="rId4" xr:uid="{9C924750-60C1-40B0-B870-BBC146BAF1DE}"/>
    <hyperlink ref="D16" r:id="rId5" xr:uid="{7A6AF4BC-81E5-410B-B9F8-6864DA687E3D}"/>
    <hyperlink ref="D20" r:id="rId6" xr:uid="{DE7E3EAB-87FA-403D-B11C-B15EDF0EB7F9}"/>
    <hyperlink ref="D5" r:id="rId7" xr:uid="{77D9AC7C-9A49-4B68-A39B-15F10CCA799E}"/>
    <hyperlink ref="D8" r:id="rId8" xr:uid="{C61E3EB2-EE5A-47A2-91A8-DAAC540B9801}"/>
    <hyperlink ref="D11" r:id="rId9" xr:uid="{714EC2C4-6E76-401F-892D-D61D6693C457}"/>
    <hyperlink ref="D14" r:id="rId10" xr:uid="{40C014D4-AF55-433C-B502-25279103858C}"/>
    <hyperlink ref="D17" r:id="rId11" xr:uid="{14AE2FE4-68EC-4026-9AF0-D2232EDB28A4}"/>
    <hyperlink ref="D21" r:id="rId12" xr:uid="{2959BCC4-680C-4A2E-8F11-9A58230576B2}"/>
    <hyperlink ref="D22" r:id="rId13" xr:uid="{5593CF33-8656-41FA-9DD4-553774BA2425}"/>
    <hyperlink ref="D23" r:id="rId14" xr:uid="{312D4D85-9A80-43D3-9323-49FEABE1F1A2}"/>
    <hyperlink ref="D24" r:id="rId15" xr:uid="{CC120DEE-0019-4BB9-932C-C6E2E453DD68}"/>
    <hyperlink ref="D18" r:id="rId16" xr:uid="{A44C6D13-E78E-4BB3-9731-09273E8DA8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0"/>
  <sheetViews>
    <sheetView topLeftCell="A55" workbookViewId="0">
      <selection activeCell="F5" sqref="F5:I5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5" width="9.5546875" style="2" customWidth="1"/>
    <col min="6" max="6" width="11.88671875" style="2" customWidth="1"/>
    <col min="7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38" customFormat="1" ht="42" customHeight="1">
      <c r="A2" s="123" t="s">
        <v>63</v>
      </c>
      <c r="B2" s="124"/>
      <c r="C2" s="124"/>
      <c r="D2" s="124"/>
      <c r="E2" s="124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7"/>
    </row>
    <row r="3" spans="1:25" ht="31.8">
      <c r="A3" s="47" t="s">
        <v>1</v>
      </c>
      <c r="B3" s="48" t="s">
        <v>2</v>
      </c>
      <c r="C3" s="47" t="s">
        <v>3</v>
      </c>
      <c r="D3" s="47" t="s">
        <v>4</v>
      </c>
      <c r="E3" s="48" t="s">
        <v>5</v>
      </c>
      <c r="F3" s="32" t="s">
        <v>32</v>
      </c>
      <c r="G3" s="33" t="s">
        <v>33</v>
      </c>
      <c r="H3" s="34" t="s">
        <v>34</v>
      </c>
      <c r="I3" s="34" t="s">
        <v>35</v>
      </c>
      <c r="J3" s="48" t="s">
        <v>6</v>
      </c>
      <c r="K3" s="48" t="s">
        <v>7</v>
      </c>
      <c r="L3" s="48" t="s">
        <v>8</v>
      </c>
      <c r="M3" s="48" t="s">
        <v>11</v>
      </c>
      <c r="N3" s="48" t="s">
        <v>9</v>
      </c>
      <c r="O3" s="48" t="s">
        <v>10</v>
      </c>
      <c r="P3" s="48" t="s">
        <v>15</v>
      </c>
      <c r="Q3" s="48" t="s">
        <v>12</v>
      </c>
      <c r="R3" s="48" t="s">
        <v>14</v>
      </c>
      <c r="S3" s="48" t="s">
        <v>13</v>
      </c>
      <c r="T3" s="48" t="s">
        <v>16</v>
      </c>
      <c r="U3" s="48" t="s">
        <v>17</v>
      </c>
      <c r="V3" s="48" t="s">
        <v>18</v>
      </c>
      <c r="W3" s="48" t="s">
        <v>19</v>
      </c>
      <c r="X3" s="3"/>
      <c r="Y3" s="3"/>
    </row>
    <row r="4" spans="1:25" ht="20.399999999999999">
      <c r="A4" s="129" t="s">
        <v>20</v>
      </c>
      <c r="B4" s="133">
        <v>44228</v>
      </c>
      <c r="C4" s="129" t="s">
        <v>21</v>
      </c>
      <c r="D4" s="4" t="s">
        <v>40</v>
      </c>
      <c r="E4" s="5">
        <v>44230.417159919001</v>
      </c>
      <c r="F4" s="5"/>
      <c r="G4" s="5"/>
      <c r="H4" s="5"/>
      <c r="I4" s="5"/>
      <c r="J4" s="6">
        <v>52172</v>
      </c>
      <c r="K4" s="6">
        <v>45870</v>
      </c>
      <c r="L4" s="7">
        <v>0.879207237598712</v>
      </c>
      <c r="M4" s="8">
        <v>24388</v>
      </c>
      <c r="N4" s="6">
        <v>11514</v>
      </c>
      <c r="O4" s="7">
        <v>0.251013734466972</v>
      </c>
      <c r="P4" s="8">
        <v>5267</v>
      </c>
      <c r="Q4" s="6">
        <v>3070</v>
      </c>
      <c r="R4" s="7">
        <v>0.26663192635053001</v>
      </c>
      <c r="S4" s="7">
        <v>6.6928275561369099E-2</v>
      </c>
      <c r="T4" s="7">
        <v>0.114824504033137</v>
      </c>
      <c r="U4" s="7">
        <v>0.215966868951944</v>
      </c>
      <c r="V4" s="9">
        <v>0.1</v>
      </c>
      <c r="W4" s="10" t="s">
        <v>41</v>
      </c>
      <c r="X4" s="3"/>
      <c r="Y4" s="3"/>
    </row>
    <row r="5" spans="1:25" ht="26.4">
      <c r="A5" s="130"/>
      <c r="B5" s="134"/>
      <c r="C5" s="130"/>
      <c r="D5" s="4" t="s">
        <v>40</v>
      </c>
      <c r="E5" s="5">
        <v>44230.417159919001</v>
      </c>
      <c r="F5" s="39" t="s">
        <v>37</v>
      </c>
      <c r="G5" s="40">
        <v>22</v>
      </c>
      <c r="H5" s="41">
        <f>G5/P$4</f>
        <v>4.1769508258970951E-3</v>
      </c>
      <c r="I5" s="42">
        <f>+G5/K$4</f>
        <v>4.7961630695443646E-4</v>
      </c>
      <c r="J5" s="6">
        <v>52172</v>
      </c>
      <c r="K5" s="6">
        <v>45870</v>
      </c>
      <c r="L5" s="7">
        <v>0.879207237598712</v>
      </c>
      <c r="M5" s="8">
        <v>24388</v>
      </c>
      <c r="N5" s="6">
        <v>11514</v>
      </c>
      <c r="O5" s="7">
        <v>0.251013734466972</v>
      </c>
      <c r="P5" s="8">
        <v>5267</v>
      </c>
      <c r="Q5" s="6">
        <v>3070</v>
      </c>
      <c r="R5" s="7">
        <v>0.26663192635053001</v>
      </c>
      <c r="S5" s="7">
        <v>6.6928275561369099E-2</v>
      </c>
      <c r="T5" s="7">
        <v>0.114824504033137</v>
      </c>
      <c r="U5" s="7">
        <v>0.215966868951944</v>
      </c>
      <c r="V5" s="9">
        <v>0.1</v>
      </c>
      <c r="W5" s="10"/>
      <c r="X5" s="3"/>
      <c r="Y5" s="3"/>
    </row>
    <row r="6" spans="1:25">
      <c r="A6" s="130"/>
      <c r="B6" s="134"/>
      <c r="C6" s="130"/>
      <c r="D6" s="4"/>
      <c r="E6" s="5"/>
      <c r="F6" s="5"/>
      <c r="G6" s="5"/>
      <c r="H6" s="5"/>
      <c r="I6" s="5"/>
      <c r="J6" s="6"/>
      <c r="K6" s="6"/>
      <c r="L6" s="7"/>
      <c r="M6" s="8"/>
      <c r="N6" s="6"/>
      <c r="O6" s="7"/>
      <c r="P6" s="8"/>
      <c r="Q6" s="6"/>
      <c r="R6" s="7"/>
      <c r="S6" s="7"/>
      <c r="T6" s="7"/>
      <c r="U6" s="7"/>
      <c r="V6" s="9"/>
      <c r="W6" s="10"/>
      <c r="X6" s="3"/>
      <c r="Y6" s="3"/>
    </row>
    <row r="7" spans="1:25" ht="20.399999999999999">
      <c r="A7" s="131"/>
      <c r="B7" s="131"/>
      <c r="C7" s="131"/>
      <c r="D7" s="4" t="s">
        <v>42</v>
      </c>
      <c r="E7" s="5">
        <v>44237.417009259298</v>
      </c>
      <c r="F7" s="5"/>
      <c r="G7" s="5"/>
      <c r="H7" s="5"/>
      <c r="I7" s="5"/>
      <c r="J7" s="6">
        <v>52117</v>
      </c>
      <c r="K7" s="6">
        <v>45768</v>
      </c>
      <c r="L7" s="7">
        <v>0.87817794577585095</v>
      </c>
      <c r="M7" s="8">
        <v>23923</v>
      </c>
      <c r="N7" s="6">
        <v>11143</v>
      </c>
      <c r="O7" s="7">
        <v>0.24346705121482301</v>
      </c>
      <c r="P7" s="8">
        <v>4632</v>
      </c>
      <c r="Q7" s="6">
        <v>2875</v>
      </c>
      <c r="R7" s="7">
        <v>0.25800951269855499</v>
      </c>
      <c r="S7" s="7">
        <v>6.2816815242090498E-2</v>
      </c>
      <c r="T7" s="7">
        <v>0.101206082852648</v>
      </c>
      <c r="U7" s="7">
        <v>0.19362120135434499</v>
      </c>
      <c r="V7" s="9">
        <v>0.3</v>
      </c>
      <c r="W7" s="10" t="s">
        <v>43</v>
      </c>
      <c r="X7" s="3"/>
      <c r="Y7" s="3"/>
    </row>
    <row r="8" spans="1:25" ht="26.4">
      <c r="A8" s="131"/>
      <c r="B8" s="131"/>
      <c r="C8" s="131"/>
      <c r="D8" s="4" t="s">
        <v>42</v>
      </c>
      <c r="E8" s="5">
        <v>44237.417009259298</v>
      </c>
      <c r="F8" s="39" t="s">
        <v>37</v>
      </c>
      <c r="G8" s="40">
        <v>17</v>
      </c>
      <c r="H8" s="41">
        <f>G8/P$4</f>
        <v>3.2276438200113918E-3</v>
      </c>
      <c r="I8" s="42">
        <f>+G8/K$4</f>
        <v>3.7061260082842817E-4</v>
      </c>
      <c r="J8" s="6">
        <v>52117</v>
      </c>
      <c r="K8" s="6">
        <v>45768</v>
      </c>
      <c r="L8" s="7">
        <v>0.87817794577585095</v>
      </c>
      <c r="M8" s="8">
        <v>23923</v>
      </c>
      <c r="N8" s="6">
        <v>11143</v>
      </c>
      <c r="O8" s="7">
        <v>0.24346705121482301</v>
      </c>
      <c r="P8" s="8">
        <v>4632</v>
      </c>
      <c r="Q8" s="6">
        <v>2875</v>
      </c>
      <c r="R8" s="7">
        <v>0.25800951269855499</v>
      </c>
      <c r="S8" s="7">
        <v>6.2816815242090498E-2</v>
      </c>
      <c r="T8" s="7">
        <v>0.101206082852648</v>
      </c>
      <c r="U8" s="7">
        <v>0.19362120135434499</v>
      </c>
      <c r="V8" s="9">
        <v>0.3</v>
      </c>
      <c r="W8" s="10"/>
      <c r="X8" s="3"/>
      <c r="Y8" s="3"/>
    </row>
    <row r="9" spans="1:25">
      <c r="A9" s="131"/>
      <c r="B9" s="131"/>
      <c r="C9" s="131"/>
      <c r="D9" s="4"/>
      <c r="E9" s="5"/>
      <c r="F9" s="5"/>
      <c r="G9" s="5"/>
      <c r="H9" s="5"/>
      <c r="I9" s="5"/>
      <c r="J9" s="6"/>
      <c r="K9" s="6"/>
      <c r="L9" s="7"/>
      <c r="M9" s="8"/>
      <c r="N9" s="6"/>
      <c r="O9" s="7"/>
      <c r="P9" s="8"/>
      <c r="Q9" s="6"/>
      <c r="R9" s="7"/>
      <c r="S9" s="7"/>
      <c r="T9" s="7"/>
      <c r="U9" s="7"/>
      <c r="V9" s="9"/>
      <c r="W9" s="10"/>
      <c r="X9" s="3"/>
      <c r="Y9" s="3"/>
    </row>
    <row r="10" spans="1:25" ht="20.399999999999999">
      <c r="A10" s="131"/>
      <c r="B10" s="131"/>
      <c r="C10" s="131"/>
      <c r="D10" s="4" t="s">
        <v>44</v>
      </c>
      <c r="E10" s="5">
        <v>44244.4172755787</v>
      </c>
      <c r="F10" s="5"/>
      <c r="G10" s="5"/>
      <c r="H10" s="5"/>
      <c r="I10" s="5"/>
      <c r="J10" s="6">
        <v>61858</v>
      </c>
      <c r="K10" s="6">
        <v>56849</v>
      </c>
      <c r="L10" s="7">
        <v>0.91902421675450197</v>
      </c>
      <c r="M10" s="8">
        <v>23904</v>
      </c>
      <c r="N10" s="6">
        <v>11533</v>
      </c>
      <c r="O10" s="7">
        <v>0.20287076289820399</v>
      </c>
      <c r="P10" s="8">
        <v>3769</v>
      </c>
      <c r="Q10" s="6">
        <v>2383</v>
      </c>
      <c r="R10" s="7">
        <v>0.20662446891528699</v>
      </c>
      <c r="S10" s="7">
        <v>4.1918063642280401E-2</v>
      </c>
      <c r="T10" s="7">
        <v>6.6298439726292499E-2</v>
      </c>
      <c r="U10" s="7">
        <v>0.157672356091031</v>
      </c>
      <c r="V10" s="9">
        <v>0.1</v>
      </c>
      <c r="W10" s="10" t="s">
        <v>45</v>
      </c>
      <c r="X10" s="3"/>
      <c r="Y10" s="3"/>
    </row>
    <row r="11" spans="1:25" ht="26.4">
      <c r="A11" s="131"/>
      <c r="B11" s="131"/>
      <c r="C11" s="131"/>
      <c r="D11" s="4" t="s">
        <v>44</v>
      </c>
      <c r="E11" s="5">
        <v>44244.4172755787</v>
      </c>
      <c r="F11" s="39" t="s">
        <v>37</v>
      </c>
      <c r="G11" s="40">
        <v>23</v>
      </c>
      <c r="H11" s="41">
        <f>G11/P$10</f>
        <v>6.1024144335367469E-3</v>
      </c>
      <c r="I11" s="42">
        <f>+G11/K$10</f>
        <v>4.045805555066932E-4</v>
      </c>
      <c r="J11" s="6">
        <v>61858</v>
      </c>
      <c r="K11" s="6">
        <v>56849</v>
      </c>
      <c r="L11" s="7">
        <v>0.91902421675450197</v>
      </c>
      <c r="M11" s="8">
        <v>23904</v>
      </c>
      <c r="N11" s="6">
        <v>11533</v>
      </c>
      <c r="O11" s="7">
        <v>0.20287076289820399</v>
      </c>
      <c r="P11" s="8">
        <v>3769</v>
      </c>
      <c r="Q11" s="6">
        <v>2383</v>
      </c>
      <c r="R11" s="7">
        <v>0.20662446891528699</v>
      </c>
      <c r="S11" s="7">
        <v>4.1918063642280401E-2</v>
      </c>
      <c r="T11" s="7">
        <v>6.6298439726292499E-2</v>
      </c>
      <c r="U11" s="7">
        <v>0.157672356091031</v>
      </c>
      <c r="V11" s="9">
        <v>0.1</v>
      </c>
      <c r="W11" s="10"/>
      <c r="X11" s="3"/>
      <c r="Y11" s="3"/>
    </row>
    <row r="12" spans="1:25">
      <c r="A12" s="131"/>
      <c r="B12" s="131"/>
      <c r="C12" s="131"/>
      <c r="D12" s="4"/>
      <c r="E12" s="5"/>
      <c r="F12" s="5"/>
      <c r="G12" s="5"/>
      <c r="H12" s="5"/>
      <c r="I12" s="5"/>
      <c r="J12" s="6"/>
      <c r="K12" s="6"/>
      <c r="L12" s="7"/>
      <c r="M12" s="8"/>
      <c r="N12" s="6"/>
      <c r="O12" s="7"/>
      <c r="P12" s="8"/>
      <c r="Q12" s="6"/>
      <c r="R12" s="7"/>
      <c r="S12" s="7"/>
      <c r="T12" s="7"/>
      <c r="U12" s="7"/>
      <c r="V12" s="9"/>
      <c r="W12" s="10"/>
      <c r="X12" s="3"/>
      <c r="Y12" s="3"/>
    </row>
    <row r="13" spans="1:25" ht="30.6">
      <c r="A13" s="131"/>
      <c r="B13" s="131"/>
      <c r="C13" s="132"/>
      <c r="D13" s="4" t="s">
        <v>46</v>
      </c>
      <c r="E13" s="5">
        <v>44251.375464039404</v>
      </c>
      <c r="F13" s="5"/>
      <c r="G13" s="5"/>
      <c r="H13" s="5"/>
      <c r="I13" s="5"/>
      <c r="J13" s="6">
        <v>58600</v>
      </c>
      <c r="K13" s="6">
        <v>56219</v>
      </c>
      <c r="L13" s="7">
        <v>0.959368600682594</v>
      </c>
      <c r="M13" s="8">
        <v>24609</v>
      </c>
      <c r="N13" s="6">
        <v>11417</v>
      </c>
      <c r="O13" s="7">
        <v>0.203080808979171</v>
      </c>
      <c r="P13" s="8">
        <v>5313</v>
      </c>
      <c r="Q13" s="6">
        <v>3233</v>
      </c>
      <c r="R13" s="7">
        <v>0.283174213891565</v>
      </c>
      <c r="S13" s="7">
        <v>5.7507248439139798E-2</v>
      </c>
      <c r="T13" s="7">
        <v>9.4505416318326499E-2</v>
      </c>
      <c r="U13" s="7">
        <v>0.21589662318663899</v>
      </c>
      <c r="V13" s="9">
        <v>0.1</v>
      </c>
      <c r="W13" s="10" t="s">
        <v>47</v>
      </c>
      <c r="X13" s="3"/>
      <c r="Y13" s="3"/>
    </row>
    <row r="14" spans="1:25" ht="26.4">
      <c r="A14" s="131"/>
      <c r="B14" s="131"/>
      <c r="C14" s="30"/>
      <c r="D14" s="4" t="s">
        <v>46</v>
      </c>
      <c r="E14" s="5">
        <v>44251.375464039404</v>
      </c>
      <c r="F14" s="39" t="s">
        <v>37</v>
      </c>
      <c r="G14" s="40">
        <v>17</v>
      </c>
      <c r="H14" s="41">
        <f>G14/P$13</f>
        <v>3.199698851872765E-3</v>
      </c>
      <c r="I14" s="42">
        <f>+G14/K$13</f>
        <v>3.0238887208950711E-4</v>
      </c>
      <c r="J14" s="6">
        <v>58600</v>
      </c>
      <c r="K14" s="6">
        <v>56219</v>
      </c>
      <c r="L14" s="7">
        <v>0.959368600682594</v>
      </c>
      <c r="M14" s="8">
        <v>24609</v>
      </c>
      <c r="N14" s="6">
        <v>11417</v>
      </c>
      <c r="O14" s="7">
        <v>0.203080808979171</v>
      </c>
      <c r="P14" s="8">
        <v>5313</v>
      </c>
      <c r="Q14" s="6">
        <v>3233</v>
      </c>
      <c r="R14" s="7">
        <v>0.283174213891565</v>
      </c>
      <c r="S14" s="7">
        <v>5.7507248439139798E-2</v>
      </c>
      <c r="T14" s="7">
        <v>9.4505416318326499E-2</v>
      </c>
      <c r="U14" s="7">
        <v>0.21589662318663899</v>
      </c>
      <c r="V14" s="9">
        <v>0.1</v>
      </c>
      <c r="W14" s="10"/>
      <c r="X14" s="3"/>
      <c r="Y14" s="3"/>
    </row>
    <row r="15" spans="1:25">
      <c r="A15" s="131"/>
      <c r="B15" s="131"/>
      <c r="C15" s="135" t="s">
        <v>48</v>
      </c>
      <c r="D15" s="127"/>
      <c r="E15" s="31" t="s">
        <v>0</v>
      </c>
      <c r="F15" s="31"/>
      <c r="G15" s="31"/>
      <c r="H15" s="31"/>
      <c r="I15" s="31"/>
      <c r="J15" s="13">
        <v>224747</v>
      </c>
      <c r="K15" s="13">
        <v>204706</v>
      </c>
      <c r="L15" s="14">
        <v>0.91082862062674896</v>
      </c>
      <c r="M15" s="15">
        <v>96824</v>
      </c>
      <c r="N15" s="13">
        <v>45607</v>
      </c>
      <c r="O15" s="14">
        <v>0.22279268805017899</v>
      </c>
      <c r="P15" s="15">
        <v>18981</v>
      </c>
      <c r="Q15" s="13">
        <v>11561</v>
      </c>
      <c r="R15" s="14">
        <v>0.253491788541233</v>
      </c>
      <c r="S15" s="14">
        <v>5.6476116967748902E-2</v>
      </c>
      <c r="T15" s="14">
        <v>9.27232225728606E-2</v>
      </c>
      <c r="U15" s="14">
        <v>0.19603610675039199</v>
      </c>
      <c r="V15" s="31" t="s">
        <v>0</v>
      </c>
      <c r="W15" s="31" t="s">
        <v>0</v>
      </c>
      <c r="X15" s="3"/>
      <c r="Y15" s="3"/>
    </row>
    <row r="16" spans="1:25">
      <c r="A16" s="131"/>
      <c r="B16" s="131"/>
      <c r="C16" s="129" t="s">
        <v>49</v>
      </c>
      <c r="D16" s="4" t="s">
        <v>50</v>
      </c>
      <c r="E16" s="5">
        <v>44238.417084803201</v>
      </c>
      <c r="F16" s="5"/>
      <c r="G16" s="5"/>
      <c r="H16" s="5"/>
      <c r="I16" s="5"/>
      <c r="J16" s="6">
        <v>67102</v>
      </c>
      <c r="K16" s="6">
        <v>45738</v>
      </c>
      <c r="L16" s="7">
        <v>0.68161902774880001</v>
      </c>
      <c r="M16" s="8">
        <v>17261</v>
      </c>
      <c r="N16" s="6">
        <v>9935</v>
      </c>
      <c r="O16" s="7">
        <v>0.21721544448817201</v>
      </c>
      <c r="P16" s="8">
        <v>902</v>
      </c>
      <c r="Q16" s="6">
        <v>700</v>
      </c>
      <c r="R16" s="7">
        <v>7.0457976849521903E-2</v>
      </c>
      <c r="S16" s="7">
        <v>1.53045607591062E-2</v>
      </c>
      <c r="T16" s="7">
        <v>1.9721019721019702E-2</v>
      </c>
      <c r="U16" s="7">
        <v>5.22565320665083E-2</v>
      </c>
      <c r="V16" s="9">
        <v>1.3</v>
      </c>
      <c r="W16" s="10" t="s">
        <v>51</v>
      </c>
      <c r="X16" s="3"/>
      <c r="Y16" s="3"/>
    </row>
    <row r="17" spans="1:25">
      <c r="A17" s="131"/>
      <c r="B17" s="131"/>
      <c r="C17" s="130"/>
      <c r="D17" s="4" t="s">
        <v>50</v>
      </c>
      <c r="E17" s="5">
        <v>44238.417084803201</v>
      </c>
      <c r="F17" s="39" t="s">
        <v>64</v>
      </c>
      <c r="G17" s="40">
        <v>181</v>
      </c>
      <c r="H17" s="41">
        <f>G17/P$16</f>
        <v>0.20066518847006651</v>
      </c>
      <c r="I17" s="42">
        <f>+G17/K$16</f>
        <v>3.9573221391403209E-3</v>
      </c>
      <c r="J17" s="6">
        <v>67102</v>
      </c>
      <c r="K17" s="6">
        <v>45738</v>
      </c>
      <c r="L17" s="7">
        <v>0.68161902774880001</v>
      </c>
      <c r="M17" s="8">
        <v>17261</v>
      </c>
      <c r="N17" s="6">
        <v>9935</v>
      </c>
      <c r="O17" s="7">
        <v>0.21721544448817201</v>
      </c>
      <c r="P17" s="8">
        <v>902</v>
      </c>
      <c r="Q17" s="6">
        <v>700</v>
      </c>
      <c r="R17" s="7">
        <v>7.0457976849521903E-2</v>
      </c>
      <c r="S17" s="7">
        <v>1.53045607591062E-2</v>
      </c>
      <c r="T17" s="7">
        <v>1.9721019721019702E-2</v>
      </c>
      <c r="U17" s="7">
        <v>5.22565320665083E-2</v>
      </c>
      <c r="V17" s="9">
        <v>1.3</v>
      </c>
      <c r="W17" s="10"/>
      <c r="X17" s="3"/>
      <c r="Y17" s="3"/>
    </row>
    <row r="18" spans="1:25" ht="26.4">
      <c r="A18" s="131"/>
      <c r="B18" s="131"/>
      <c r="C18" s="130"/>
      <c r="D18" s="4" t="s">
        <v>50</v>
      </c>
      <c r="E18" s="5">
        <v>44238.417084803201</v>
      </c>
      <c r="F18" s="39" t="s">
        <v>65</v>
      </c>
      <c r="G18" s="40">
        <v>28</v>
      </c>
      <c r="H18" s="41">
        <f t="shared" ref="H18:H29" si="0">G18/P$16</f>
        <v>3.1042128603104215E-2</v>
      </c>
      <c r="I18" s="42">
        <f t="shared" ref="I18:I29" si="1">+G18/K$16</f>
        <v>6.1218243036424854E-4</v>
      </c>
      <c r="J18" s="6">
        <v>67102</v>
      </c>
      <c r="K18" s="6">
        <v>45738</v>
      </c>
      <c r="L18" s="7">
        <v>0.68161902774880001</v>
      </c>
      <c r="M18" s="8">
        <v>17261</v>
      </c>
      <c r="N18" s="6">
        <v>9935</v>
      </c>
      <c r="O18" s="7">
        <v>0.21721544448817201</v>
      </c>
      <c r="P18" s="8">
        <v>902</v>
      </c>
      <c r="Q18" s="6">
        <v>700</v>
      </c>
      <c r="R18" s="7">
        <v>7.0457976849521903E-2</v>
      </c>
      <c r="S18" s="7">
        <v>1.53045607591062E-2</v>
      </c>
      <c r="T18" s="7">
        <v>1.9721019721019702E-2</v>
      </c>
      <c r="U18" s="7">
        <v>5.22565320665083E-2</v>
      </c>
      <c r="V18" s="9">
        <v>1.3</v>
      </c>
      <c r="W18" s="10"/>
      <c r="X18" s="3"/>
      <c r="Y18" s="3"/>
    </row>
    <row r="19" spans="1:25" ht="26.4">
      <c r="A19" s="131"/>
      <c r="B19" s="131"/>
      <c r="C19" s="130"/>
      <c r="D19" s="4" t="s">
        <v>50</v>
      </c>
      <c r="E19" s="5">
        <v>44238.417084803201</v>
      </c>
      <c r="F19" s="39" t="s">
        <v>66</v>
      </c>
      <c r="G19" s="40">
        <v>150</v>
      </c>
      <c r="H19" s="41">
        <f t="shared" si="0"/>
        <v>0.16629711751662971</v>
      </c>
      <c r="I19" s="42">
        <f t="shared" si="1"/>
        <v>3.2795487340941888E-3</v>
      </c>
      <c r="J19" s="6">
        <v>67102</v>
      </c>
      <c r="K19" s="6">
        <v>45738</v>
      </c>
      <c r="L19" s="7">
        <v>0.68161902774880001</v>
      </c>
      <c r="M19" s="8">
        <v>17261</v>
      </c>
      <c r="N19" s="6">
        <v>9935</v>
      </c>
      <c r="O19" s="7">
        <v>0.21721544448817201</v>
      </c>
      <c r="P19" s="8">
        <v>902</v>
      </c>
      <c r="Q19" s="6">
        <v>700</v>
      </c>
      <c r="R19" s="7">
        <v>7.0457976849521903E-2</v>
      </c>
      <c r="S19" s="7">
        <v>1.53045607591062E-2</v>
      </c>
      <c r="T19" s="7">
        <v>1.9721019721019702E-2</v>
      </c>
      <c r="U19" s="7">
        <v>5.22565320665083E-2</v>
      </c>
      <c r="V19" s="9">
        <v>1.3</v>
      </c>
      <c r="W19" s="10"/>
      <c r="X19" s="3"/>
      <c r="Y19" s="3"/>
    </row>
    <row r="20" spans="1:25" ht="39.6">
      <c r="A20" s="131"/>
      <c r="B20" s="131"/>
      <c r="C20" s="130"/>
      <c r="D20" s="4" t="s">
        <v>50</v>
      </c>
      <c r="E20" s="5">
        <v>44238.417084803201</v>
      </c>
      <c r="F20" s="39" t="s">
        <v>67</v>
      </c>
      <c r="G20" s="40">
        <v>20</v>
      </c>
      <c r="H20" s="41">
        <f t="shared" si="0"/>
        <v>2.2172949002217297E-2</v>
      </c>
      <c r="I20" s="42">
        <f t="shared" si="1"/>
        <v>4.3727316454589184E-4</v>
      </c>
      <c r="J20" s="6">
        <v>67102</v>
      </c>
      <c r="K20" s="6">
        <v>45738</v>
      </c>
      <c r="L20" s="7">
        <v>0.68161902774880001</v>
      </c>
      <c r="M20" s="8">
        <v>17261</v>
      </c>
      <c r="N20" s="6">
        <v>9935</v>
      </c>
      <c r="O20" s="7">
        <v>0.21721544448817201</v>
      </c>
      <c r="P20" s="8">
        <v>902</v>
      </c>
      <c r="Q20" s="6">
        <v>700</v>
      </c>
      <c r="R20" s="7">
        <v>7.0457976849521903E-2</v>
      </c>
      <c r="S20" s="7">
        <v>1.53045607591062E-2</v>
      </c>
      <c r="T20" s="7">
        <v>1.9721019721019702E-2</v>
      </c>
      <c r="U20" s="7">
        <v>5.22565320665083E-2</v>
      </c>
      <c r="V20" s="9">
        <v>1.3</v>
      </c>
      <c r="W20" s="10"/>
      <c r="X20" s="3"/>
      <c r="Y20" s="3"/>
    </row>
    <row r="21" spans="1:25" ht="26.4">
      <c r="A21" s="131"/>
      <c r="B21" s="131"/>
      <c r="C21" s="130"/>
      <c r="D21" s="4" t="s">
        <v>50</v>
      </c>
      <c r="E21" s="5">
        <v>44238.417084803201</v>
      </c>
      <c r="F21" s="39" t="s">
        <v>68</v>
      </c>
      <c r="G21" s="40">
        <v>56</v>
      </c>
      <c r="H21" s="41">
        <f t="shared" si="0"/>
        <v>6.2084257206208429E-2</v>
      </c>
      <c r="I21" s="42">
        <f t="shared" si="1"/>
        <v>1.2243648607284971E-3</v>
      </c>
      <c r="J21" s="6">
        <v>67102</v>
      </c>
      <c r="K21" s="6">
        <v>45738</v>
      </c>
      <c r="L21" s="7">
        <v>0.68161902774880001</v>
      </c>
      <c r="M21" s="8">
        <v>17261</v>
      </c>
      <c r="N21" s="6">
        <v>9935</v>
      </c>
      <c r="O21" s="7">
        <v>0.21721544448817201</v>
      </c>
      <c r="P21" s="8">
        <v>902</v>
      </c>
      <c r="Q21" s="6">
        <v>700</v>
      </c>
      <c r="R21" s="7">
        <v>7.0457976849521903E-2</v>
      </c>
      <c r="S21" s="7">
        <v>1.53045607591062E-2</v>
      </c>
      <c r="T21" s="7">
        <v>1.9721019721019702E-2</v>
      </c>
      <c r="U21" s="7">
        <v>5.22565320665083E-2</v>
      </c>
      <c r="V21" s="9">
        <v>1.3</v>
      </c>
      <c r="W21" s="10"/>
      <c r="X21" s="3"/>
      <c r="Y21" s="3"/>
    </row>
    <row r="22" spans="1:25">
      <c r="A22" s="131"/>
      <c r="B22" s="131"/>
      <c r="C22" s="130"/>
      <c r="D22" s="4" t="s">
        <v>50</v>
      </c>
      <c r="E22" s="5">
        <v>44238.417084803201</v>
      </c>
      <c r="F22" s="39" t="s">
        <v>69</v>
      </c>
      <c r="G22" s="40">
        <v>7</v>
      </c>
      <c r="H22" s="41">
        <f t="shared" si="0"/>
        <v>7.7605321507760536E-3</v>
      </c>
      <c r="I22" s="42">
        <f t="shared" si="1"/>
        <v>1.5304560759106213E-4</v>
      </c>
      <c r="J22" s="6">
        <v>67102</v>
      </c>
      <c r="K22" s="6">
        <v>45738</v>
      </c>
      <c r="L22" s="7">
        <v>0.68161902774880001</v>
      </c>
      <c r="M22" s="8">
        <v>17261</v>
      </c>
      <c r="N22" s="6">
        <v>9935</v>
      </c>
      <c r="O22" s="7">
        <v>0.21721544448817201</v>
      </c>
      <c r="P22" s="8">
        <v>902</v>
      </c>
      <c r="Q22" s="6">
        <v>700</v>
      </c>
      <c r="R22" s="7">
        <v>7.0457976849521903E-2</v>
      </c>
      <c r="S22" s="7">
        <v>1.53045607591062E-2</v>
      </c>
      <c r="T22" s="7">
        <v>1.9721019721019702E-2</v>
      </c>
      <c r="U22" s="7">
        <v>5.22565320665083E-2</v>
      </c>
      <c r="V22" s="9">
        <v>1.3</v>
      </c>
      <c r="W22" s="10"/>
      <c r="X22" s="3"/>
      <c r="Y22" s="3"/>
    </row>
    <row r="23" spans="1:25" ht="26.4">
      <c r="A23" s="131"/>
      <c r="B23" s="131"/>
      <c r="C23" s="130"/>
      <c r="D23" s="4" t="s">
        <v>50</v>
      </c>
      <c r="E23" s="5">
        <v>44238.417084803201</v>
      </c>
      <c r="F23" s="39" t="s">
        <v>70</v>
      </c>
      <c r="G23" s="40">
        <v>113</v>
      </c>
      <c r="H23" s="41">
        <f t="shared" si="0"/>
        <v>0.12527716186252771</v>
      </c>
      <c r="I23" s="42">
        <f t="shared" si="1"/>
        <v>2.4705933796842889E-3</v>
      </c>
      <c r="J23" s="6">
        <v>67102</v>
      </c>
      <c r="K23" s="6">
        <v>45738</v>
      </c>
      <c r="L23" s="7">
        <v>0.68161902774880001</v>
      </c>
      <c r="M23" s="8">
        <v>17261</v>
      </c>
      <c r="N23" s="6">
        <v>9935</v>
      </c>
      <c r="O23" s="7">
        <v>0.21721544448817201</v>
      </c>
      <c r="P23" s="8">
        <v>902</v>
      </c>
      <c r="Q23" s="6">
        <v>700</v>
      </c>
      <c r="R23" s="7">
        <v>7.0457976849521903E-2</v>
      </c>
      <c r="S23" s="7">
        <v>1.53045607591062E-2</v>
      </c>
      <c r="T23" s="7">
        <v>1.9721019721019702E-2</v>
      </c>
      <c r="U23" s="7">
        <v>5.22565320665083E-2</v>
      </c>
      <c r="V23" s="9">
        <v>1.3</v>
      </c>
      <c r="W23" s="10"/>
      <c r="X23" s="3"/>
      <c r="Y23" s="3"/>
    </row>
    <row r="24" spans="1:25">
      <c r="A24" s="131"/>
      <c r="B24" s="131"/>
      <c r="C24" s="130"/>
      <c r="D24" s="4" t="s">
        <v>50</v>
      </c>
      <c r="E24" s="5">
        <v>44238.417084803201</v>
      </c>
      <c r="F24" s="39" t="s">
        <v>71</v>
      </c>
      <c r="G24" s="40">
        <v>24</v>
      </c>
      <c r="H24" s="41">
        <f t="shared" si="0"/>
        <v>2.6607538802660754E-2</v>
      </c>
      <c r="I24" s="42">
        <f t="shared" si="1"/>
        <v>5.2472779745507019E-4</v>
      </c>
      <c r="J24" s="6">
        <v>67102</v>
      </c>
      <c r="K24" s="6">
        <v>45738</v>
      </c>
      <c r="L24" s="7">
        <v>0.68161902774880001</v>
      </c>
      <c r="M24" s="8">
        <v>17261</v>
      </c>
      <c r="N24" s="6">
        <v>9935</v>
      </c>
      <c r="O24" s="7">
        <v>0.21721544448817201</v>
      </c>
      <c r="P24" s="8">
        <v>902</v>
      </c>
      <c r="Q24" s="6">
        <v>700</v>
      </c>
      <c r="R24" s="7">
        <v>7.0457976849521903E-2</v>
      </c>
      <c r="S24" s="7">
        <v>1.53045607591062E-2</v>
      </c>
      <c r="T24" s="7">
        <v>1.9721019721019702E-2</v>
      </c>
      <c r="U24" s="7">
        <v>5.22565320665083E-2</v>
      </c>
      <c r="V24" s="9">
        <v>1.3</v>
      </c>
      <c r="W24" s="10"/>
      <c r="X24" s="3"/>
      <c r="Y24" s="3"/>
    </row>
    <row r="25" spans="1:25">
      <c r="A25" s="131"/>
      <c r="B25" s="131"/>
      <c r="C25" s="130"/>
      <c r="D25" s="4" t="s">
        <v>50</v>
      </c>
      <c r="E25" s="5">
        <v>44238.417084803201</v>
      </c>
      <c r="F25" s="39" t="s">
        <v>72</v>
      </c>
      <c r="G25" s="40">
        <v>77</v>
      </c>
      <c r="H25" s="41">
        <f t="shared" si="0"/>
        <v>8.5365853658536592E-2</v>
      </c>
      <c r="I25" s="42">
        <f t="shared" si="1"/>
        <v>1.6835016835016834E-3</v>
      </c>
      <c r="J25" s="6">
        <v>67102</v>
      </c>
      <c r="K25" s="6">
        <v>45738</v>
      </c>
      <c r="L25" s="7">
        <v>0.68161902774880001</v>
      </c>
      <c r="M25" s="8">
        <v>17261</v>
      </c>
      <c r="N25" s="6">
        <v>9935</v>
      </c>
      <c r="O25" s="7">
        <v>0.21721544448817201</v>
      </c>
      <c r="P25" s="8">
        <v>902</v>
      </c>
      <c r="Q25" s="6">
        <v>700</v>
      </c>
      <c r="R25" s="7">
        <v>7.0457976849521903E-2</v>
      </c>
      <c r="S25" s="7">
        <v>1.53045607591062E-2</v>
      </c>
      <c r="T25" s="7">
        <v>1.9721019721019702E-2</v>
      </c>
      <c r="U25" s="7">
        <v>5.22565320665083E-2</v>
      </c>
      <c r="V25" s="9">
        <v>1.3</v>
      </c>
      <c r="W25" s="10"/>
      <c r="X25" s="3"/>
      <c r="Y25" s="3"/>
    </row>
    <row r="26" spans="1:25" ht="26.4">
      <c r="A26" s="131"/>
      <c r="B26" s="131"/>
      <c r="C26" s="130"/>
      <c r="D26" s="4" t="s">
        <v>50</v>
      </c>
      <c r="E26" s="5">
        <v>44238.417084803201</v>
      </c>
      <c r="F26" s="39" t="s">
        <v>73</v>
      </c>
      <c r="G26" s="40">
        <v>21</v>
      </c>
      <c r="H26" s="41">
        <f t="shared" si="0"/>
        <v>2.3281596452328159E-2</v>
      </c>
      <c r="I26" s="42">
        <f t="shared" si="1"/>
        <v>4.591368227731864E-4</v>
      </c>
      <c r="J26" s="6">
        <v>67102</v>
      </c>
      <c r="K26" s="6">
        <v>45738</v>
      </c>
      <c r="L26" s="7">
        <v>0.68161902774880001</v>
      </c>
      <c r="M26" s="8">
        <v>17261</v>
      </c>
      <c r="N26" s="6">
        <v>9935</v>
      </c>
      <c r="O26" s="7">
        <v>0.21721544448817201</v>
      </c>
      <c r="P26" s="8">
        <v>902</v>
      </c>
      <c r="Q26" s="6">
        <v>700</v>
      </c>
      <c r="R26" s="7">
        <v>7.0457976849521903E-2</v>
      </c>
      <c r="S26" s="7">
        <v>1.53045607591062E-2</v>
      </c>
      <c r="T26" s="7">
        <v>1.9721019721019702E-2</v>
      </c>
      <c r="U26" s="7">
        <v>5.22565320665083E-2</v>
      </c>
      <c r="V26" s="9">
        <v>1.3</v>
      </c>
      <c r="W26" s="10"/>
      <c r="X26" s="3"/>
      <c r="Y26" s="3"/>
    </row>
    <row r="27" spans="1:25">
      <c r="A27" s="131"/>
      <c r="B27" s="131"/>
      <c r="C27" s="130"/>
      <c r="D27" s="4" t="s">
        <v>50</v>
      </c>
      <c r="E27" s="5">
        <v>44238.417084803201</v>
      </c>
      <c r="F27" s="39" t="s">
        <v>74</v>
      </c>
      <c r="G27" s="40">
        <v>2</v>
      </c>
      <c r="H27" s="41">
        <f t="shared" si="0"/>
        <v>2.2172949002217295E-3</v>
      </c>
      <c r="I27" s="42">
        <f t="shared" si="1"/>
        <v>4.372731645458918E-5</v>
      </c>
      <c r="J27" s="6">
        <v>67102</v>
      </c>
      <c r="K27" s="6">
        <v>45738</v>
      </c>
      <c r="L27" s="7">
        <v>0.68161902774880001</v>
      </c>
      <c r="M27" s="8">
        <v>17261</v>
      </c>
      <c r="N27" s="6">
        <v>9935</v>
      </c>
      <c r="O27" s="7">
        <v>0.21721544448817201</v>
      </c>
      <c r="P27" s="8">
        <v>902</v>
      </c>
      <c r="Q27" s="6">
        <v>700</v>
      </c>
      <c r="R27" s="7">
        <v>7.0457976849521903E-2</v>
      </c>
      <c r="S27" s="7">
        <v>1.53045607591062E-2</v>
      </c>
      <c r="T27" s="7">
        <v>1.9721019721019702E-2</v>
      </c>
      <c r="U27" s="7">
        <v>5.22565320665083E-2</v>
      </c>
      <c r="V27" s="9">
        <v>1.3</v>
      </c>
      <c r="W27" s="10"/>
      <c r="X27" s="3"/>
      <c r="Y27" s="3"/>
    </row>
    <row r="28" spans="1:25">
      <c r="A28" s="131"/>
      <c r="B28" s="131"/>
      <c r="C28" s="130"/>
      <c r="D28" s="4" t="s">
        <v>50</v>
      </c>
      <c r="E28" s="5">
        <v>44238.417084803201</v>
      </c>
      <c r="F28" s="39" t="s">
        <v>75</v>
      </c>
      <c r="G28" s="40">
        <v>1</v>
      </c>
      <c r="H28" s="41">
        <f t="shared" si="0"/>
        <v>1.1086474501108647E-3</v>
      </c>
      <c r="I28" s="42">
        <f t="shared" si="1"/>
        <v>2.186365822729459E-5</v>
      </c>
      <c r="J28" s="6">
        <v>67102</v>
      </c>
      <c r="K28" s="6">
        <v>45738</v>
      </c>
      <c r="L28" s="7">
        <v>0.68161902774880001</v>
      </c>
      <c r="M28" s="8">
        <v>17261</v>
      </c>
      <c r="N28" s="6">
        <v>9935</v>
      </c>
      <c r="O28" s="7">
        <v>0.21721544448817201</v>
      </c>
      <c r="P28" s="8">
        <v>902</v>
      </c>
      <c r="Q28" s="6">
        <v>700</v>
      </c>
      <c r="R28" s="7">
        <v>7.0457976849521903E-2</v>
      </c>
      <c r="S28" s="7">
        <v>1.53045607591062E-2</v>
      </c>
      <c r="T28" s="7">
        <v>1.9721019721019702E-2</v>
      </c>
      <c r="U28" s="7">
        <v>5.22565320665083E-2</v>
      </c>
      <c r="V28" s="9">
        <v>1.3</v>
      </c>
      <c r="W28" s="10"/>
      <c r="X28" s="3"/>
      <c r="Y28" s="3"/>
    </row>
    <row r="29" spans="1:25">
      <c r="A29" s="131"/>
      <c r="B29" s="131"/>
      <c r="C29" s="130"/>
      <c r="D29" s="4" t="s">
        <v>50</v>
      </c>
      <c r="E29" s="5">
        <v>44238.417084803201</v>
      </c>
      <c r="F29" s="39" t="s">
        <v>76</v>
      </c>
      <c r="G29" s="40">
        <v>22</v>
      </c>
      <c r="H29" s="41">
        <f t="shared" si="0"/>
        <v>2.4390243902439025E-2</v>
      </c>
      <c r="I29" s="42">
        <f t="shared" si="1"/>
        <v>4.8100048100048102E-4</v>
      </c>
      <c r="J29" s="6">
        <v>67102</v>
      </c>
      <c r="K29" s="6">
        <v>45738</v>
      </c>
      <c r="L29" s="7">
        <v>0.68161902774880001</v>
      </c>
      <c r="M29" s="8">
        <v>17261</v>
      </c>
      <c r="N29" s="6">
        <v>9935</v>
      </c>
      <c r="O29" s="7">
        <v>0.21721544448817201</v>
      </c>
      <c r="P29" s="8">
        <v>902</v>
      </c>
      <c r="Q29" s="6">
        <v>700</v>
      </c>
      <c r="R29" s="7">
        <v>7.0457976849521903E-2</v>
      </c>
      <c r="S29" s="7">
        <v>1.53045607591062E-2</v>
      </c>
      <c r="T29" s="7">
        <v>1.9721019721019702E-2</v>
      </c>
      <c r="U29" s="7">
        <v>5.22565320665083E-2</v>
      </c>
      <c r="V29" s="9">
        <v>1.3</v>
      </c>
      <c r="W29" s="10"/>
      <c r="X29" s="3"/>
      <c r="Y29" s="3"/>
    </row>
    <row r="30" spans="1:25">
      <c r="A30" s="131"/>
      <c r="B30" s="131"/>
      <c r="C30" s="130"/>
      <c r="D30" s="4"/>
      <c r="E30" s="5"/>
      <c r="F30" s="5"/>
      <c r="G30" s="5"/>
      <c r="H30" s="5"/>
      <c r="I30" s="5"/>
      <c r="J30" s="6"/>
      <c r="K30" s="6"/>
      <c r="L30" s="7"/>
      <c r="M30" s="8"/>
      <c r="N30" s="6"/>
      <c r="O30" s="7"/>
      <c r="P30" s="8"/>
      <c r="Q30" s="6"/>
      <c r="R30" s="7"/>
      <c r="S30" s="7"/>
      <c r="T30" s="7"/>
      <c r="U30" s="7"/>
      <c r="V30" s="9"/>
      <c r="W30" s="10"/>
      <c r="X30" s="3"/>
      <c r="Y30" s="3"/>
    </row>
    <row r="31" spans="1:25">
      <c r="A31" s="131"/>
      <c r="B31" s="131"/>
      <c r="C31" s="131"/>
      <c r="D31" s="4" t="s">
        <v>52</v>
      </c>
      <c r="E31" s="5">
        <v>44239.333595868098</v>
      </c>
      <c r="F31" s="5"/>
      <c r="G31" s="5"/>
      <c r="H31" s="5"/>
      <c r="I31" s="5"/>
      <c r="J31" s="6">
        <v>67011</v>
      </c>
      <c r="K31" s="6">
        <v>45651</v>
      </c>
      <c r="L31" s="7">
        <v>0.68124636253749404</v>
      </c>
      <c r="M31" s="8">
        <v>17127</v>
      </c>
      <c r="N31" s="6">
        <v>9514</v>
      </c>
      <c r="O31" s="7">
        <v>0.20840726380583099</v>
      </c>
      <c r="P31" s="8">
        <v>649</v>
      </c>
      <c r="Q31" s="6">
        <v>486</v>
      </c>
      <c r="R31" s="7">
        <v>5.1082615093546398E-2</v>
      </c>
      <c r="S31" s="7">
        <v>1.0645988039692401E-2</v>
      </c>
      <c r="T31" s="7">
        <v>1.42165560447745E-2</v>
      </c>
      <c r="U31" s="7">
        <v>3.7893384714193998E-2</v>
      </c>
      <c r="V31" s="9">
        <v>1.1000000000000001</v>
      </c>
      <c r="W31" s="10" t="s">
        <v>53</v>
      </c>
      <c r="X31" s="3"/>
      <c r="Y31" s="3"/>
    </row>
    <row r="32" spans="1:25">
      <c r="A32" s="131"/>
      <c r="B32" s="131"/>
      <c r="C32" s="131"/>
      <c r="D32" s="4" t="s">
        <v>52</v>
      </c>
      <c r="E32" s="5">
        <v>44239.333595868098</v>
      </c>
      <c r="F32" s="54" t="s">
        <v>77</v>
      </c>
      <c r="G32" s="40">
        <v>407</v>
      </c>
      <c r="H32" s="41">
        <f>G32/P$31</f>
        <v>0.6271186440677966</v>
      </c>
      <c r="I32" s="42">
        <f>+G32/K$31</f>
        <v>8.9154673501128118E-3</v>
      </c>
      <c r="J32" s="6">
        <v>67011</v>
      </c>
      <c r="K32" s="6">
        <v>45651</v>
      </c>
      <c r="L32" s="7">
        <v>0.68124636253749404</v>
      </c>
      <c r="M32" s="8">
        <v>17127</v>
      </c>
      <c r="N32" s="6">
        <v>9514</v>
      </c>
      <c r="O32" s="7">
        <v>0.20840726380583099</v>
      </c>
      <c r="P32" s="8">
        <v>649</v>
      </c>
      <c r="Q32" s="6">
        <v>486</v>
      </c>
      <c r="R32" s="7">
        <v>5.1082615093546398E-2</v>
      </c>
      <c r="S32" s="7">
        <v>1.0645988039692401E-2</v>
      </c>
      <c r="T32" s="7">
        <v>1.42165560447745E-2</v>
      </c>
      <c r="U32" s="7">
        <v>3.7893384714193998E-2</v>
      </c>
      <c r="V32" s="9">
        <v>1.1000000000000001</v>
      </c>
      <c r="W32" s="10"/>
      <c r="X32" s="3"/>
      <c r="Y32" s="3"/>
    </row>
    <row r="33" spans="1:25">
      <c r="A33" s="131"/>
      <c r="B33" s="131"/>
      <c r="C33" s="131"/>
      <c r="D33" s="4"/>
      <c r="E33" s="5"/>
      <c r="F33" s="5"/>
      <c r="G33" s="5"/>
      <c r="H33" s="5"/>
      <c r="I33" s="5"/>
      <c r="J33" s="6"/>
      <c r="K33" s="6"/>
      <c r="L33" s="7"/>
      <c r="M33" s="8"/>
      <c r="N33" s="6"/>
      <c r="O33" s="7"/>
      <c r="P33" s="8"/>
      <c r="Q33" s="6"/>
      <c r="R33" s="7"/>
      <c r="S33" s="7"/>
      <c r="T33" s="7"/>
      <c r="U33" s="7"/>
      <c r="V33" s="9"/>
      <c r="W33" s="10"/>
      <c r="X33" s="3"/>
      <c r="Y33" s="3"/>
    </row>
    <row r="34" spans="1:25">
      <c r="A34" s="131"/>
      <c r="B34" s="131"/>
      <c r="C34" s="131"/>
      <c r="D34" s="4" t="s">
        <v>54</v>
      </c>
      <c r="E34" s="5">
        <v>44245.375284571797</v>
      </c>
      <c r="F34" s="5"/>
      <c r="G34" s="5"/>
      <c r="H34" s="5"/>
      <c r="I34" s="5"/>
      <c r="J34" s="6">
        <v>82342</v>
      </c>
      <c r="K34" s="6">
        <v>55840</v>
      </c>
      <c r="L34" s="7">
        <v>0.67814723956182799</v>
      </c>
      <c r="M34" s="8">
        <v>17711</v>
      </c>
      <c r="N34" s="6">
        <v>10698</v>
      </c>
      <c r="O34" s="7">
        <v>0.191583094555874</v>
      </c>
      <c r="P34" s="8">
        <v>752</v>
      </c>
      <c r="Q34" s="6">
        <v>591</v>
      </c>
      <c r="R34" s="7">
        <v>5.5243970835670203E-2</v>
      </c>
      <c r="S34" s="7">
        <v>1.05838108882522E-2</v>
      </c>
      <c r="T34" s="7">
        <v>1.34670487106017E-2</v>
      </c>
      <c r="U34" s="7">
        <v>4.2459488453503502E-2</v>
      </c>
      <c r="V34" s="9">
        <v>2.1</v>
      </c>
      <c r="W34" s="10" t="s">
        <v>55</v>
      </c>
      <c r="X34" s="3"/>
      <c r="Y34" s="3"/>
    </row>
    <row r="35" spans="1:25">
      <c r="A35" s="131"/>
      <c r="B35" s="131"/>
      <c r="C35" s="131"/>
      <c r="D35" s="4" t="s">
        <v>54</v>
      </c>
      <c r="E35" s="5">
        <v>44245.375284571797</v>
      </c>
      <c r="F35" s="39" t="s">
        <v>64</v>
      </c>
      <c r="G35" s="40">
        <v>169</v>
      </c>
      <c r="H35" s="41">
        <f>G35/P$34</f>
        <v>0.22473404255319149</v>
      </c>
      <c r="I35" s="42">
        <f>+G35/K$34</f>
        <v>3.0265042979942692E-3</v>
      </c>
      <c r="J35" s="6">
        <v>82342</v>
      </c>
      <c r="K35" s="6">
        <v>55840</v>
      </c>
      <c r="L35" s="7">
        <v>0.67814723956182799</v>
      </c>
      <c r="M35" s="8">
        <v>17711</v>
      </c>
      <c r="N35" s="6">
        <v>10698</v>
      </c>
      <c r="O35" s="7">
        <v>0.191583094555874</v>
      </c>
      <c r="P35" s="8">
        <v>752</v>
      </c>
      <c r="Q35" s="6">
        <v>591</v>
      </c>
      <c r="R35" s="7">
        <v>5.5243970835670203E-2</v>
      </c>
      <c r="S35" s="7">
        <v>1.05838108882522E-2</v>
      </c>
      <c r="T35" s="7">
        <v>1.34670487106017E-2</v>
      </c>
      <c r="U35" s="7">
        <v>4.2459488453503502E-2</v>
      </c>
      <c r="V35" s="9">
        <v>2.1</v>
      </c>
      <c r="W35" s="10"/>
      <c r="X35" s="3"/>
      <c r="Y35" s="3"/>
    </row>
    <row r="36" spans="1:25" ht="26.4">
      <c r="A36" s="131"/>
      <c r="B36" s="131"/>
      <c r="C36" s="131"/>
      <c r="D36" s="4" t="s">
        <v>54</v>
      </c>
      <c r="E36" s="5">
        <v>44245.375284571797</v>
      </c>
      <c r="F36" s="39" t="s">
        <v>65</v>
      </c>
      <c r="G36" s="40">
        <v>17</v>
      </c>
      <c r="H36" s="41">
        <f t="shared" ref="H36:H47" si="2">G36/P$34</f>
        <v>2.2606382978723406E-2</v>
      </c>
      <c r="I36" s="42">
        <f t="shared" ref="I36:I47" si="3">+G36/K$34</f>
        <v>3.0444126074498568E-4</v>
      </c>
      <c r="J36" s="6">
        <v>82342</v>
      </c>
      <c r="K36" s="6">
        <v>55840</v>
      </c>
      <c r="L36" s="7">
        <v>0.67814723956182799</v>
      </c>
      <c r="M36" s="8">
        <v>17711</v>
      </c>
      <c r="N36" s="6">
        <v>10698</v>
      </c>
      <c r="O36" s="7">
        <v>0.191583094555874</v>
      </c>
      <c r="P36" s="8">
        <v>752</v>
      </c>
      <c r="Q36" s="6">
        <v>591</v>
      </c>
      <c r="R36" s="7">
        <v>5.5243970835670203E-2</v>
      </c>
      <c r="S36" s="7">
        <v>1.05838108882522E-2</v>
      </c>
      <c r="T36" s="7">
        <v>1.34670487106017E-2</v>
      </c>
      <c r="U36" s="7">
        <v>4.2459488453503502E-2</v>
      </c>
      <c r="V36" s="9">
        <v>2.1</v>
      </c>
      <c r="W36" s="10"/>
      <c r="X36" s="3"/>
      <c r="Y36" s="3"/>
    </row>
    <row r="37" spans="1:25" ht="26.4">
      <c r="A37" s="131"/>
      <c r="B37" s="131"/>
      <c r="C37" s="131"/>
      <c r="D37" s="4" t="s">
        <v>54</v>
      </c>
      <c r="E37" s="5">
        <v>44245.375284571797</v>
      </c>
      <c r="F37" s="39" t="s">
        <v>66</v>
      </c>
      <c r="G37" s="40">
        <v>115</v>
      </c>
      <c r="H37" s="41">
        <f t="shared" si="2"/>
        <v>0.15292553191489361</v>
      </c>
      <c r="I37" s="42">
        <f t="shared" si="3"/>
        <v>2.0594555873925499E-3</v>
      </c>
      <c r="J37" s="6">
        <v>82342</v>
      </c>
      <c r="K37" s="6">
        <v>55840</v>
      </c>
      <c r="L37" s="7">
        <v>0.67814723956182799</v>
      </c>
      <c r="M37" s="8">
        <v>17711</v>
      </c>
      <c r="N37" s="6">
        <v>10698</v>
      </c>
      <c r="O37" s="7">
        <v>0.191583094555874</v>
      </c>
      <c r="P37" s="8">
        <v>752</v>
      </c>
      <c r="Q37" s="6">
        <v>591</v>
      </c>
      <c r="R37" s="7">
        <v>5.5243970835670203E-2</v>
      </c>
      <c r="S37" s="7">
        <v>1.05838108882522E-2</v>
      </c>
      <c r="T37" s="7">
        <v>1.34670487106017E-2</v>
      </c>
      <c r="U37" s="7">
        <v>4.2459488453503502E-2</v>
      </c>
      <c r="V37" s="9">
        <v>2.1</v>
      </c>
      <c r="W37" s="10"/>
      <c r="X37" s="3"/>
      <c r="Y37" s="3"/>
    </row>
    <row r="38" spans="1:25" ht="39.6">
      <c r="A38" s="131"/>
      <c r="B38" s="131"/>
      <c r="C38" s="131"/>
      <c r="D38" s="4" t="s">
        <v>54</v>
      </c>
      <c r="E38" s="5">
        <v>44245.375284571797</v>
      </c>
      <c r="F38" s="39" t="s">
        <v>67</v>
      </c>
      <c r="G38" s="40">
        <v>14</v>
      </c>
      <c r="H38" s="41">
        <f t="shared" si="2"/>
        <v>1.8617021276595744E-2</v>
      </c>
      <c r="I38" s="42">
        <f t="shared" si="3"/>
        <v>2.5071633237822347E-4</v>
      </c>
      <c r="J38" s="6">
        <v>82342</v>
      </c>
      <c r="K38" s="6">
        <v>55840</v>
      </c>
      <c r="L38" s="7">
        <v>0.67814723956182799</v>
      </c>
      <c r="M38" s="8">
        <v>17711</v>
      </c>
      <c r="N38" s="6">
        <v>10698</v>
      </c>
      <c r="O38" s="7">
        <v>0.191583094555874</v>
      </c>
      <c r="P38" s="8">
        <v>752</v>
      </c>
      <c r="Q38" s="6">
        <v>591</v>
      </c>
      <c r="R38" s="7">
        <v>5.5243970835670203E-2</v>
      </c>
      <c r="S38" s="7">
        <v>1.05838108882522E-2</v>
      </c>
      <c r="T38" s="7">
        <v>1.34670487106017E-2</v>
      </c>
      <c r="U38" s="7">
        <v>4.2459488453503502E-2</v>
      </c>
      <c r="V38" s="9">
        <v>2.1</v>
      </c>
      <c r="W38" s="10"/>
      <c r="X38" s="3"/>
      <c r="Y38" s="3"/>
    </row>
    <row r="39" spans="1:25" ht="26.4">
      <c r="A39" s="131"/>
      <c r="B39" s="131"/>
      <c r="C39" s="131"/>
      <c r="D39" s="4" t="s">
        <v>54</v>
      </c>
      <c r="E39" s="5">
        <v>44245.375284571797</v>
      </c>
      <c r="F39" s="39" t="s">
        <v>68</v>
      </c>
      <c r="G39" s="40">
        <v>50</v>
      </c>
      <c r="H39" s="41">
        <f t="shared" si="2"/>
        <v>6.6489361702127658E-2</v>
      </c>
      <c r="I39" s="42">
        <f t="shared" si="3"/>
        <v>8.9541547277936968E-4</v>
      </c>
      <c r="J39" s="6">
        <v>82342</v>
      </c>
      <c r="K39" s="6">
        <v>55840</v>
      </c>
      <c r="L39" s="7">
        <v>0.67814723956182799</v>
      </c>
      <c r="M39" s="8">
        <v>17711</v>
      </c>
      <c r="N39" s="6">
        <v>10698</v>
      </c>
      <c r="O39" s="7">
        <v>0.191583094555874</v>
      </c>
      <c r="P39" s="8">
        <v>752</v>
      </c>
      <c r="Q39" s="6">
        <v>591</v>
      </c>
      <c r="R39" s="7">
        <v>5.5243970835670203E-2</v>
      </c>
      <c r="S39" s="7">
        <v>1.05838108882522E-2</v>
      </c>
      <c r="T39" s="7">
        <v>1.34670487106017E-2</v>
      </c>
      <c r="U39" s="7">
        <v>4.2459488453503502E-2</v>
      </c>
      <c r="V39" s="9">
        <v>2.1</v>
      </c>
      <c r="W39" s="10"/>
      <c r="X39" s="3"/>
      <c r="Y39" s="3"/>
    </row>
    <row r="40" spans="1:25">
      <c r="A40" s="131"/>
      <c r="B40" s="131"/>
      <c r="C40" s="131"/>
      <c r="D40" s="4" t="s">
        <v>54</v>
      </c>
      <c r="E40" s="5">
        <v>44245.375284571797</v>
      </c>
      <c r="F40" s="39" t="s">
        <v>69</v>
      </c>
      <c r="G40" s="40">
        <v>12</v>
      </c>
      <c r="H40" s="41">
        <f t="shared" si="2"/>
        <v>1.5957446808510637E-2</v>
      </c>
      <c r="I40" s="42">
        <f t="shared" si="3"/>
        <v>2.1489971346704871E-4</v>
      </c>
      <c r="J40" s="6">
        <v>82342</v>
      </c>
      <c r="K40" s="6">
        <v>55840</v>
      </c>
      <c r="L40" s="7">
        <v>0.67814723956182799</v>
      </c>
      <c r="M40" s="8">
        <v>17711</v>
      </c>
      <c r="N40" s="6">
        <v>10698</v>
      </c>
      <c r="O40" s="7">
        <v>0.191583094555874</v>
      </c>
      <c r="P40" s="8">
        <v>752</v>
      </c>
      <c r="Q40" s="6">
        <v>591</v>
      </c>
      <c r="R40" s="7">
        <v>5.5243970835670203E-2</v>
      </c>
      <c r="S40" s="7">
        <v>1.05838108882522E-2</v>
      </c>
      <c r="T40" s="7">
        <v>1.34670487106017E-2</v>
      </c>
      <c r="U40" s="7">
        <v>4.2459488453503502E-2</v>
      </c>
      <c r="V40" s="9">
        <v>2.1</v>
      </c>
      <c r="W40" s="10"/>
      <c r="X40" s="3"/>
      <c r="Y40" s="3"/>
    </row>
    <row r="41" spans="1:25" ht="26.4">
      <c r="A41" s="131"/>
      <c r="B41" s="131"/>
      <c r="C41" s="131"/>
      <c r="D41" s="4" t="s">
        <v>54</v>
      </c>
      <c r="E41" s="5">
        <v>44245.375284571797</v>
      </c>
      <c r="F41" s="39" t="s">
        <v>70</v>
      </c>
      <c r="G41" s="40">
        <v>74</v>
      </c>
      <c r="H41" s="41">
        <f t="shared" si="2"/>
        <v>9.8404255319148939E-2</v>
      </c>
      <c r="I41" s="42">
        <f t="shared" si="3"/>
        <v>1.325214899713467E-3</v>
      </c>
      <c r="J41" s="6">
        <v>82342</v>
      </c>
      <c r="K41" s="6">
        <v>55840</v>
      </c>
      <c r="L41" s="7">
        <v>0.67814723956182799</v>
      </c>
      <c r="M41" s="8">
        <v>17711</v>
      </c>
      <c r="N41" s="6">
        <v>10698</v>
      </c>
      <c r="O41" s="7">
        <v>0.191583094555874</v>
      </c>
      <c r="P41" s="8">
        <v>752</v>
      </c>
      <c r="Q41" s="6">
        <v>591</v>
      </c>
      <c r="R41" s="7">
        <v>5.5243970835670203E-2</v>
      </c>
      <c r="S41" s="7">
        <v>1.05838108882522E-2</v>
      </c>
      <c r="T41" s="7">
        <v>1.34670487106017E-2</v>
      </c>
      <c r="U41" s="7">
        <v>4.2459488453503502E-2</v>
      </c>
      <c r="V41" s="9">
        <v>2.1</v>
      </c>
      <c r="W41" s="10"/>
      <c r="X41" s="3"/>
      <c r="Y41" s="3"/>
    </row>
    <row r="42" spans="1:25">
      <c r="A42" s="131"/>
      <c r="B42" s="131"/>
      <c r="C42" s="131"/>
      <c r="D42" s="4" t="s">
        <v>54</v>
      </c>
      <c r="E42" s="5">
        <v>44245.375284571797</v>
      </c>
      <c r="F42" s="39" t="s">
        <v>71</v>
      </c>
      <c r="G42" s="40">
        <v>20</v>
      </c>
      <c r="H42" s="41">
        <f t="shared" si="2"/>
        <v>2.6595744680851064E-2</v>
      </c>
      <c r="I42" s="42">
        <f t="shared" si="3"/>
        <v>3.5816618911174784E-4</v>
      </c>
      <c r="J42" s="6">
        <v>82342</v>
      </c>
      <c r="K42" s="6">
        <v>55840</v>
      </c>
      <c r="L42" s="7">
        <v>0.67814723956182799</v>
      </c>
      <c r="M42" s="8">
        <v>17711</v>
      </c>
      <c r="N42" s="6">
        <v>10698</v>
      </c>
      <c r="O42" s="7">
        <v>0.191583094555874</v>
      </c>
      <c r="P42" s="8">
        <v>752</v>
      </c>
      <c r="Q42" s="6">
        <v>591</v>
      </c>
      <c r="R42" s="7">
        <v>5.5243970835670203E-2</v>
      </c>
      <c r="S42" s="7">
        <v>1.05838108882522E-2</v>
      </c>
      <c r="T42" s="7">
        <v>1.34670487106017E-2</v>
      </c>
      <c r="U42" s="7">
        <v>4.2459488453503502E-2</v>
      </c>
      <c r="V42" s="9">
        <v>2.1</v>
      </c>
      <c r="W42" s="10"/>
      <c r="X42" s="3"/>
      <c r="Y42" s="3"/>
    </row>
    <row r="43" spans="1:25">
      <c r="A43" s="131"/>
      <c r="B43" s="131"/>
      <c r="C43" s="131"/>
      <c r="D43" s="4" t="s">
        <v>54</v>
      </c>
      <c r="E43" s="5">
        <v>44245.375284571797</v>
      </c>
      <c r="F43" s="39" t="s">
        <v>72</v>
      </c>
      <c r="G43" s="40">
        <v>52</v>
      </c>
      <c r="H43" s="41">
        <f t="shared" si="2"/>
        <v>6.9148936170212769E-2</v>
      </c>
      <c r="I43" s="42">
        <f t="shared" si="3"/>
        <v>9.3123209169054442E-4</v>
      </c>
      <c r="J43" s="6">
        <v>82342</v>
      </c>
      <c r="K43" s="6">
        <v>55840</v>
      </c>
      <c r="L43" s="7">
        <v>0.67814723956182799</v>
      </c>
      <c r="M43" s="8">
        <v>17711</v>
      </c>
      <c r="N43" s="6">
        <v>10698</v>
      </c>
      <c r="O43" s="7">
        <v>0.191583094555874</v>
      </c>
      <c r="P43" s="8">
        <v>752</v>
      </c>
      <c r="Q43" s="6">
        <v>591</v>
      </c>
      <c r="R43" s="7">
        <v>5.5243970835670203E-2</v>
      </c>
      <c r="S43" s="7">
        <v>1.05838108882522E-2</v>
      </c>
      <c r="T43" s="7">
        <v>1.34670487106017E-2</v>
      </c>
      <c r="U43" s="7">
        <v>4.2459488453503502E-2</v>
      </c>
      <c r="V43" s="9">
        <v>2.1</v>
      </c>
      <c r="W43" s="10"/>
      <c r="X43" s="3"/>
      <c r="Y43" s="3"/>
    </row>
    <row r="44" spans="1:25" ht="26.4">
      <c r="A44" s="131"/>
      <c r="B44" s="131"/>
      <c r="C44" s="131"/>
      <c r="D44" s="4" t="s">
        <v>54</v>
      </c>
      <c r="E44" s="5">
        <v>44245.375284571797</v>
      </c>
      <c r="F44" s="39" t="s">
        <v>73</v>
      </c>
      <c r="G44" s="40">
        <v>14</v>
      </c>
      <c r="H44" s="41">
        <f t="shared" si="2"/>
        <v>1.8617021276595744E-2</v>
      </c>
      <c r="I44" s="42">
        <f t="shared" si="3"/>
        <v>2.5071633237822347E-4</v>
      </c>
      <c r="J44" s="6">
        <v>82342</v>
      </c>
      <c r="K44" s="6">
        <v>55840</v>
      </c>
      <c r="L44" s="7">
        <v>0.67814723956182799</v>
      </c>
      <c r="M44" s="8">
        <v>17711</v>
      </c>
      <c r="N44" s="6">
        <v>10698</v>
      </c>
      <c r="O44" s="7">
        <v>0.191583094555874</v>
      </c>
      <c r="P44" s="8">
        <v>752</v>
      </c>
      <c r="Q44" s="6">
        <v>591</v>
      </c>
      <c r="R44" s="7">
        <v>5.5243970835670203E-2</v>
      </c>
      <c r="S44" s="7">
        <v>1.05838108882522E-2</v>
      </c>
      <c r="T44" s="7">
        <v>1.34670487106017E-2</v>
      </c>
      <c r="U44" s="7">
        <v>4.2459488453503502E-2</v>
      </c>
      <c r="V44" s="9">
        <v>2.1</v>
      </c>
      <c r="W44" s="10"/>
      <c r="X44" s="3"/>
      <c r="Y44" s="3"/>
    </row>
    <row r="45" spans="1:25">
      <c r="A45" s="131"/>
      <c r="B45" s="131"/>
      <c r="C45" s="131"/>
      <c r="D45" s="4" t="s">
        <v>54</v>
      </c>
      <c r="E45" s="5">
        <v>44245.375284571797</v>
      </c>
      <c r="F45" s="39" t="s">
        <v>74</v>
      </c>
      <c r="G45" s="40">
        <v>2</v>
      </c>
      <c r="H45" s="41">
        <f t="shared" si="2"/>
        <v>2.6595744680851063E-3</v>
      </c>
      <c r="I45" s="42">
        <f t="shared" si="3"/>
        <v>3.5816618911174783E-5</v>
      </c>
      <c r="J45" s="6">
        <v>82342</v>
      </c>
      <c r="K45" s="6">
        <v>55840</v>
      </c>
      <c r="L45" s="7">
        <v>0.67814723956182799</v>
      </c>
      <c r="M45" s="8">
        <v>17711</v>
      </c>
      <c r="N45" s="6">
        <v>10698</v>
      </c>
      <c r="O45" s="7">
        <v>0.191583094555874</v>
      </c>
      <c r="P45" s="8">
        <v>752</v>
      </c>
      <c r="Q45" s="6">
        <v>591</v>
      </c>
      <c r="R45" s="7">
        <v>5.5243970835670203E-2</v>
      </c>
      <c r="S45" s="7">
        <v>1.05838108882522E-2</v>
      </c>
      <c r="T45" s="7">
        <v>1.34670487106017E-2</v>
      </c>
      <c r="U45" s="7">
        <v>4.2459488453503502E-2</v>
      </c>
      <c r="V45" s="9">
        <v>2.1</v>
      </c>
      <c r="W45" s="10"/>
      <c r="X45" s="3"/>
      <c r="Y45" s="3"/>
    </row>
    <row r="46" spans="1:25">
      <c r="A46" s="131"/>
      <c r="B46" s="131"/>
      <c r="C46" s="131"/>
      <c r="D46" s="4" t="s">
        <v>54</v>
      </c>
      <c r="E46" s="5">
        <v>44245.375284571797</v>
      </c>
      <c r="F46" s="39" t="s">
        <v>75</v>
      </c>
      <c r="G46" s="40">
        <v>1</v>
      </c>
      <c r="H46" s="41">
        <f t="shared" si="2"/>
        <v>1.3297872340425532E-3</v>
      </c>
      <c r="I46" s="42">
        <f t="shared" si="3"/>
        <v>1.7908309455587391E-5</v>
      </c>
      <c r="J46" s="6">
        <v>82342</v>
      </c>
      <c r="K46" s="6">
        <v>55840</v>
      </c>
      <c r="L46" s="7">
        <v>0.67814723956182799</v>
      </c>
      <c r="M46" s="8">
        <v>17711</v>
      </c>
      <c r="N46" s="6">
        <v>10698</v>
      </c>
      <c r="O46" s="7">
        <v>0.191583094555874</v>
      </c>
      <c r="P46" s="8">
        <v>752</v>
      </c>
      <c r="Q46" s="6">
        <v>591</v>
      </c>
      <c r="R46" s="7">
        <v>5.5243970835670203E-2</v>
      </c>
      <c r="S46" s="7">
        <v>1.05838108882522E-2</v>
      </c>
      <c r="T46" s="7">
        <v>1.34670487106017E-2</v>
      </c>
      <c r="U46" s="7">
        <v>4.2459488453503502E-2</v>
      </c>
      <c r="V46" s="9">
        <v>2.1</v>
      </c>
      <c r="W46" s="10"/>
      <c r="X46" s="3"/>
      <c r="Y46" s="3"/>
    </row>
    <row r="47" spans="1:25">
      <c r="A47" s="131"/>
      <c r="B47" s="131"/>
      <c r="C47" s="131"/>
      <c r="D47" s="4" t="s">
        <v>54</v>
      </c>
      <c r="E47" s="5">
        <v>44245.375284571797</v>
      </c>
      <c r="F47" s="39" t="s">
        <v>76</v>
      </c>
      <c r="G47" s="40">
        <v>16</v>
      </c>
      <c r="H47" s="41">
        <f t="shared" si="2"/>
        <v>2.1276595744680851E-2</v>
      </c>
      <c r="I47" s="42">
        <f t="shared" si="3"/>
        <v>2.8653295128939826E-4</v>
      </c>
      <c r="J47" s="6">
        <v>82342</v>
      </c>
      <c r="K47" s="6">
        <v>55840</v>
      </c>
      <c r="L47" s="7">
        <v>0.67814723956182799</v>
      </c>
      <c r="M47" s="8">
        <v>17711</v>
      </c>
      <c r="N47" s="6">
        <v>10698</v>
      </c>
      <c r="O47" s="7">
        <v>0.191583094555874</v>
      </c>
      <c r="P47" s="8">
        <v>752</v>
      </c>
      <c r="Q47" s="6">
        <v>591</v>
      </c>
      <c r="R47" s="7">
        <v>5.5243970835670203E-2</v>
      </c>
      <c r="S47" s="7">
        <v>1.05838108882522E-2</v>
      </c>
      <c r="T47" s="7">
        <v>1.34670487106017E-2</v>
      </c>
      <c r="U47" s="7">
        <v>4.2459488453503502E-2</v>
      </c>
      <c r="V47" s="9">
        <v>2.1</v>
      </c>
      <c r="W47" s="10"/>
      <c r="X47" s="3"/>
      <c r="Y47" s="3"/>
    </row>
    <row r="48" spans="1:25" s="67" customFormat="1">
      <c r="A48" s="131"/>
      <c r="B48" s="131"/>
      <c r="C48" s="131"/>
      <c r="D48" s="55"/>
      <c r="E48" s="56"/>
      <c r="F48" s="57"/>
      <c r="G48" s="58"/>
      <c r="H48" s="59"/>
      <c r="I48" s="60"/>
      <c r="J48" s="61"/>
      <c r="K48" s="61"/>
      <c r="L48" s="62"/>
      <c r="M48" s="63"/>
      <c r="N48" s="61"/>
      <c r="O48" s="62"/>
      <c r="P48" s="63"/>
      <c r="Q48" s="61"/>
      <c r="R48" s="62"/>
      <c r="S48" s="62"/>
      <c r="T48" s="62"/>
      <c r="U48" s="62"/>
      <c r="V48" s="64"/>
      <c r="W48" s="65"/>
      <c r="X48" s="66"/>
      <c r="Y48" s="66"/>
    </row>
    <row r="49" spans="1:25">
      <c r="A49" s="131"/>
      <c r="B49" s="131"/>
      <c r="C49" s="131"/>
      <c r="D49" s="4" t="s">
        <v>56</v>
      </c>
      <c r="E49" s="5">
        <v>44246.583494710598</v>
      </c>
      <c r="F49" s="5"/>
      <c r="G49" s="5"/>
      <c r="H49" s="5"/>
      <c r="I49" s="5"/>
      <c r="J49" s="6">
        <v>82069</v>
      </c>
      <c r="K49" s="6">
        <v>55698</v>
      </c>
      <c r="L49" s="7">
        <v>0.67867282408704899</v>
      </c>
      <c r="M49" s="8">
        <v>18102</v>
      </c>
      <c r="N49" s="6">
        <v>10191</v>
      </c>
      <c r="O49" s="7">
        <v>0.182968867822902</v>
      </c>
      <c r="P49" s="8">
        <v>730</v>
      </c>
      <c r="Q49" s="6">
        <v>565</v>
      </c>
      <c r="R49" s="7">
        <v>5.5441075458738102E-2</v>
      </c>
      <c r="S49" s="7">
        <v>1.0143990807569401E-2</v>
      </c>
      <c r="T49" s="7">
        <v>1.3106395202700301E-2</v>
      </c>
      <c r="U49" s="7">
        <v>4.03270356866645E-2</v>
      </c>
      <c r="V49" s="9">
        <v>0.6</v>
      </c>
      <c r="W49" s="10" t="s">
        <v>53</v>
      </c>
      <c r="X49" s="3"/>
      <c r="Y49" s="3"/>
    </row>
    <row r="50" spans="1:25">
      <c r="A50" s="131"/>
      <c r="B50" s="131"/>
      <c r="C50" s="131"/>
      <c r="D50" s="4" t="s">
        <v>56</v>
      </c>
      <c r="E50" s="5">
        <v>44246.583494710598</v>
      </c>
      <c r="F50" s="39" t="s">
        <v>77</v>
      </c>
      <c r="G50" s="40">
        <v>527</v>
      </c>
      <c r="H50" s="41">
        <f>G50/P$49</f>
        <v>0.72191780821917806</v>
      </c>
      <c r="I50" s="42">
        <f>+G50/K$49</f>
        <v>9.4617400983877335E-3</v>
      </c>
      <c r="J50" s="6">
        <v>82069</v>
      </c>
      <c r="K50" s="6">
        <v>55698</v>
      </c>
      <c r="L50" s="7">
        <v>0.67867282408704899</v>
      </c>
      <c r="M50" s="8">
        <v>18102</v>
      </c>
      <c r="N50" s="6">
        <v>10191</v>
      </c>
      <c r="O50" s="7">
        <v>0.182968867822902</v>
      </c>
      <c r="P50" s="8">
        <v>730</v>
      </c>
      <c r="Q50" s="6">
        <v>565</v>
      </c>
      <c r="R50" s="7">
        <v>5.5441075458738102E-2</v>
      </c>
      <c r="S50" s="7">
        <v>1.0143990807569401E-2</v>
      </c>
      <c r="T50" s="7">
        <v>1.3106395202700301E-2</v>
      </c>
      <c r="U50" s="7">
        <v>4.03270356866645E-2</v>
      </c>
      <c r="V50" s="9">
        <v>0.6</v>
      </c>
      <c r="W50" s="10"/>
      <c r="X50" s="3"/>
      <c r="Y50" s="3"/>
    </row>
    <row r="51" spans="1:25">
      <c r="A51" s="131"/>
      <c r="B51" s="131"/>
      <c r="C51" s="131"/>
      <c r="D51" s="4"/>
      <c r="E51" s="5"/>
      <c r="F51" s="5"/>
      <c r="G51" s="5"/>
      <c r="H51" s="5"/>
      <c r="I51" s="5"/>
      <c r="J51" s="6"/>
      <c r="K51" s="6"/>
      <c r="L51" s="7"/>
      <c r="M51" s="8"/>
      <c r="N51" s="6"/>
      <c r="O51" s="7"/>
      <c r="P51" s="8"/>
      <c r="Q51" s="6"/>
      <c r="R51" s="7"/>
      <c r="S51" s="7"/>
      <c r="T51" s="7"/>
      <c r="U51" s="7"/>
      <c r="V51" s="9"/>
      <c r="W51" s="10"/>
      <c r="X51" s="3"/>
      <c r="Y51" s="3"/>
    </row>
    <row r="52" spans="1:25">
      <c r="A52" s="131"/>
      <c r="B52" s="131"/>
      <c r="C52" s="132"/>
      <c r="D52" s="4" t="s">
        <v>57</v>
      </c>
      <c r="E52" s="5">
        <v>44252.375356053199</v>
      </c>
      <c r="F52" s="5"/>
      <c r="G52" s="5"/>
      <c r="H52" s="5"/>
      <c r="I52" s="5"/>
      <c r="J52" s="6">
        <v>81852</v>
      </c>
      <c r="K52" s="6">
        <v>55574</v>
      </c>
      <c r="L52" s="7">
        <v>0.67895714215901903</v>
      </c>
      <c r="M52" s="8">
        <v>15500</v>
      </c>
      <c r="N52" s="6">
        <v>9665</v>
      </c>
      <c r="O52" s="7">
        <v>0.173912261129305</v>
      </c>
      <c r="P52" s="8">
        <v>567</v>
      </c>
      <c r="Q52" s="6">
        <v>460</v>
      </c>
      <c r="R52" s="7">
        <v>4.7594412829798198E-2</v>
      </c>
      <c r="S52" s="7">
        <v>8.27725195235182E-3</v>
      </c>
      <c r="T52" s="7">
        <v>1.0202612732572801E-2</v>
      </c>
      <c r="U52" s="7">
        <v>3.6580645161290302E-2</v>
      </c>
      <c r="V52" s="9">
        <v>2.1</v>
      </c>
      <c r="W52" s="10" t="s">
        <v>58</v>
      </c>
      <c r="X52" s="3"/>
      <c r="Y52" s="3"/>
    </row>
    <row r="53" spans="1:25">
      <c r="A53" s="131"/>
      <c r="B53" s="131"/>
      <c r="C53" s="46"/>
      <c r="D53" s="4" t="s">
        <v>57</v>
      </c>
      <c r="E53" s="5">
        <v>44252.375356053199</v>
      </c>
      <c r="F53" s="39" t="s">
        <v>64</v>
      </c>
      <c r="G53" s="40">
        <v>133</v>
      </c>
      <c r="H53" s="41">
        <f>G53/P$52</f>
        <v>0.23456790123456789</v>
      </c>
      <c r="I53" s="42">
        <f>+G53/K$52</f>
        <v>2.3932054557886783E-3</v>
      </c>
      <c r="J53" s="6">
        <v>81852</v>
      </c>
      <c r="K53" s="6">
        <v>55574</v>
      </c>
      <c r="L53" s="7">
        <v>0.67895714215901903</v>
      </c>
      <c r="M53" s="8">
        <v>15500</v>
      </c>
      <c r="N53" s="6">
        <v>9665</v>
      </c>
      <c r="O53" s="7">
        <v>0.173912261129305</v>
      </c>
      <c r="P53" s="8">
        <v>567</v>
      </c>
      <c r="Q53" s="6">
        <v>460</v>
      </c>
      <c r="R53" s="7">
        <v>4.7594412829798198E-2</v>
      </c>
      <c r="S53" s="7">
        <v>8.27725195235182E-3</v>
      </c>
      <c r="T53" s="7">
        <v>1.0202612732572801E-2</v>
      </c>
      <c r="U53" s="7">
        <v>3.6580645161290302E-2</v>
      </c>
      <c r="V53" s="9">
        <v>2.1</v>
      </c>
      <c r="W53" s="10"/>
      <c r="X53" s="3"/>
      <c r="Y53" s="3"/>
    </row>
    <row r="54" spans="1:25" ht="26.4">
      <c r="A54" s="131"/>
      <c r="B54" s="131"/>
      <c r="C54" s="46"/>
      <c r="D54" s="4" t="s">
        <v>57</v>
      </c>
      <c r="E54" s="5">
        <v>44252.375356053199</v>
      </c>
      <c r="F54" s="39" t="s">
        <v>65</v>
      </c>
      <c r="G54" s="40">
        <v>10</v>
      </c>
      <c r="H54" s="41">
        <f t="shared" ref="H54:H65" si="4">G54/P$52</f>
        <v>1.7636684303350969E-2</v>
      </c>
      <c r="I54" s="42">
        <f t="shared" ref="I54:I65" si="5">+G54/K$52</f>
        <v>1.7994025983373519E-4</v>
      </c>
      <c r="J54" s="6">
        <v>81852</v>
      </c>
      <c r="K54" s="6">
        <v>55574</v>
      </c>
      <c r="L54" s="7">
        <v>0.67895714215901903</v>
      </c>
      <c r="M54" s="8">
        <v>15500</v>
      </c>
      <c r="N54" s="6">
        <v>9665</v>
      </c>
      <c r="O54" s="7">
        <v>0.173912261129305</v>
      </c>
      <c r="P54" s="8">
        <v>567</v>
      </c>
      <c r="Q54" s="6">
        <v>460</v>
      </c>
      <c r="R54" s="7">
        <v>4.7594412829798198E-2</v>
      </c>
      <c r="S54" s="7">
        <v>8.27725195235182E-3</v>
      </c>
      <c r="T54" s="7">
        <v>1.0202612732572801E-2</v>
      </c>
      <c r="U54" s="7">
        <v>3.6580645161290302E-2</v>
      </c>
      <c r="V54" s="9">
        <v>2.1</v>
      </c>
      <c r="W54" s="10"/>
      <c r="X54" s="3"/>
      <c r="Y54" s="3"/>
    </row>
    <row r="55" spans="1:25" ht="26.4">
      <c r="A55" s="131"/>
      <c r="B55" s="131"/>
      <c r="C55" s="46"/>
      <c r="D55" s="4" t="s">
        <v>57</v>
      </c>
      <c r="E55" s="5">
        <v>44252.375356053199</v>
      </c>
      <c r="F55" s="39" t="s">
        <v>66</v>
      </c>
      <c r="G55" s="40">
        <v>70</v>
      </c>
      <c r="H55" s="41">
        <f t="shared" si="4"/>
        <v>0.12345679012345678</v>
      </c>
      <c r="I55" s="42">
        <f t="shared" si="5"/>
        <v>1.2595818188361463E-3</v>
      </c>
      <c r="J55" s="6">
        <v>81852</v>
      </c>
      <c r="K55" s="6">
        <v>55574</v>
      </c>
      <c r="L55" s="7">
        <v>0.67895714215901903</v>
      </c>
      <c r="M55" s="8">
        <v>15500</v>
      </c>
      <c r="N55" s="6">
        <v>9665</v>
      </c>
      <c r="O55" s="7">
        <v>0.173912261129305</v>
      </c>
      <c r="P55" s="8">
        <v>567</v>
      </c>
      <c r="Q55" s="6">
        <v>460</v>
      </c>
      <c r="R55" s="7">
        <v>4.7594412829798198E-2</v>
      </c>
      <c r="S55" s="7">
        <v>8.27725195235182E-3</v>
      </c>
      <c r="T55" s="7">
        <v>1.0202612732572801E-2</v>
      </c>
      <c r="U55" s="7">
        <v>3.6580645161290302E-2</v>
      </c>
      <c r="V55" s="9">
        <v>2.1</v>
      </c>
      <c r="W55" s="10"/>
      <c r="X55" s="3"/>
      <c r="Y55" s="3"/>
    </row>
    <row r="56" spans="1:25" ht="39.6">
      <c r="A56" s="131"/>
      <c r="B56" s="131"/>
      <c r="C56" s="46"/>
      <c r="D56" s="4" t="s">
        <v>57</v>
      </c>
      <c r="E56" s="5">
        <v>44252.375356053199</v>
      </c>
      <c r="F56" s="39" t="s">
        <v>67</v>
      </c>
      <c r="G56" s="40">
        <v>16</v>
      </c>
      <c r="H56" s="41">
        <f t="shared" si="4"/>
        <v>2.821869488536155E-2</v>
      </c>
      <c r="I56" s="42">
        <f t="shared" si="5"/>
        <v>2.8790441573397634E-4</v>
      </c>
      <c r="J56" s="6">
        <v>81852</v>
      </c>
      <c r="K56" s="6">
        <v>55574</v>
      </c>
      <c r="L56" s="7">
        <v>0.67895714215901903</v>
      </c>
      <c r="M56" s="8">
        <v>15500</v>
      </c>
      <c r="N56" s="6">
        <v>9665</v>
      </c>
      <c r="O56" s="7">
        <v>0.173912261129305</v>
      </c>
      <c r="P56" s="8">
        <v>567</v>
      </c>
      <c r="Q56" s="6">
        <v>460</v>
      </c>
      <c r="R56" s="7">
        <v>4.7594412829798198E-2</v>
      </c>
      <c r="S56" s="7">
        <v>8.27725195235182E-3</v>
      </c>
      <c r="T56" s="7">
        <v>1.0202612732572801E-2</v>
      </c>
      <c r="U56" s="7">
        <v>3.6580645161290302E-2</v>
      </c>
      <c r="V56" s="9">
        <v>2.1</v>
      </c>
      <c r="W56" s="10"/>
      <c r="X56" s="3"/>
      <c r="Y56" s="3"/>
    </row>
    <row r="57" spans="1:25" ht="26.4">
      <c r="A57" s="131"/>
      <c r="B57" s="131"/>
      <c r="C57" s="46"/>
      <c r="D57" s="4" t="s">
        <v>57</v>
      </c>
      <c r="E57" s="5">
        <v>44252.375356053199</v>
      </c>
      <c r="F57" s="39" t="s">
        <v>68</v>
      </c>
      <c r="G57" s="40">
        <v>30</v>
      </c>
      <c r="H57" s="41">
        <f t="shared" si="4"/>
        <v>5.2910052910052907E-2</v>
      </c>
      <c r="I57" s="42">
        <f t="shared" si="5"/>
        <v>5.3982077950120565E-4</v>
      </c>
      <c r="J57" s="6">
        <v>81852</v>
      </c>
      <c r="K57" s="6">
        <v>55574</v>
      </c>
      <c r="L57" s="7">
        <v>0.67895714215901903</v>
      </c>
      <c r="M57" s="8">
        <v>15500</v>
      </c>
      <c r="N57" s="6">
        <v>9665</v>
      </c>
      <c r="O57" s="7">
        <v>0.173912261129305</v>
      </c>
      <c r="P57" s="8">
        <v>567</v>
      </c>
      <c r="Q57" s="6">
        <v>460</v>
      </c>
      <c r="R57" s="7">
        <v>4.7594412829798198E-2</v>
      </c>
      <c r="S57" s="7">
        <v>8.27725195235182E-3</v>
      </c>
      <c r="T57" s="7">
        <v>1.0202612732572801E-2</v>
      </c>
      <c r="U57" s="7">
        <v>3.6580645161290302E-2</v>
      </c>
      <c r="V57" s="9">
        <v>2.1</v>
      </c>
      <c r="W57" s="10"/>
      <c r="X57" s="3"/>
      <c r="Y57" s="3"/>
    </row>
    <row r="58" spans="1:25">
      <c r="A58" s="131"/>
      <c r="B58" s="131"/>
      <c r="C58" s="46"/>
      <c r="D58" s="4" t="s">
        <v>57</v>
      </c>
      <c r="E58" s="5">
        <v>44252.375356053199</v>
      </c>
      <c r="F58" s="39" t="s">
        <v>69</v>
      </c>
      <c r="G58" s="40">
        <v>8</v>
      </c>
      <c r="H58" s="41">
        <f t="shared" si="4"/>
        <v>1.4109347442680775E-2</v>
      </c>
      <c r="I58" s="42">
        <f t="shared" si="5"/>
        <v>1.4395220786698817E-4</v>
      </c>
      <c r="J58" s="6">
        <v>81852</v>
      </c>
      <c r="K58" s="6">
        <v>55574</v>
      </c>
      <c r="L58" s="7">
        <v>0.67895714215901903</v>
      </c>
      <c r="M58" s="8">
        <v>15500</v>
      </c>
      <c r="N58" s="6">
        <v>9665</v>
      </c>
      <c r="O58" s="7">
        <v>0.173912261129305</v>
      </c>
      <c r="P58" s="8">
        <v>567</v>
      </c>
      <c r="Q58" s="6">
        <v>460</v>
      </c>
      <c r="R58" s="7">
        <v>4.7594412829798198E-2</v>
      </c>
      <c r="S58" s="7">
        <v>8.27725195235182E-3</v>
      </c>
      <c r="T58" s="7">
        <v>1.0202612732572801E-2</v>
      </c>
      <c r="U58" s="7">
        <v>3.6580645161290302E-2</v>
      </c>
      <c r="V58" s="9">
        <v>2.1</v>
      </c>
      <c r="W58" s="10"/>
      <c r="X58" s="3"/>
      <c r="Y58" s="3"/>
    </row>
    <row r="59" spans="1:25" ht="26.4">
      <c r="A59" s="131"/>
      <c r="B59" s="131"/>
      <c r="C59" s="46"/>
      <c r="D59" s="4" t="s">
        <v>57</v>
      </c>
      <c r="E59" s="5">
        <v>44252.375356053199</v>
      </c>
      <c r="F59" s="39" t="s">
        <v>70</v>
      </c>
      <c r="G59" s="40">
        <v>62</v>
      </c>
      <c r="H59" s="41">
        <f t="shared" si="4"/>
        <v>0.10934744268077601</v>
      </c>
      <c r="I59" s="42">
        <f t="shared" si="5"/>
        <v>1.1156296109691582E-3</v>
      </c>
      <c r="J59" s="6">
        <v>81852</v>
      </c>
      <c r="K59" s="6">
        <v>55574</v>
      </c>
      <c r="L59" s="7">
        <v>0.67895714215901903</v>
      </c>
      <c r="M59" s="8">
        <v>15500</v>
      </c>
      <c r="N59" s="6">
        <v>9665</v>
      </c>
      <c r="O59" s="7">
        <v>0.173912261129305</v>
      </c>
      <c r="P59" s="8">
        <v>567</v>
      </c>
      <c r="Q59" s="6">
        <v>460</v>
      </c>
      <c r="R59" s="7">
        <v>4.7594412829798198E-2</v>
      </c>
      <c r="S59" s="7">
        <v>8.27725195235182E-3</v>
      </c>
      <c r="T59" s="7">
        <v>1.0202612732572801E-2</v>
      </c>
      <c r="U59" s="7">
        <v>3.6580645161290302E-2</v>
      </c>
      <c r="V59" s="9">
        <v>2.1</v>
      </c>
      <c r="W59" s="10"/>
      <c r="X59" s="3"/>
      <c r="Y59" s="3"/>
    </row>
    <row r="60" spans="1:25">
      <c r="A60" s="131"/>
      <c r="B60" s="131"/>
      <c r="C60" s="46"/>
      <c r="D60" s="4" t="s">
        <v>57</v>
      </c>
      <c r="E60" s="5">
        <v>44252.375356053199</v>
      </c>
      <c r="F60" s="39" t="s">
        <v>71</v>
      </c>
      <c r="G60" s="40">
        <v>11</v>
      </c>
      <c r="H60" s="41">
        <f t="shared" si="4"/>
        <v>1.9400352733686066E-2</v>
      </c>
      <c r="I60" s="42">
        <f t="shared" si="5"/>
        <v>1.9793428581710873E-4</v>
      </c>
      <c r="J60" s="6">
        <v>81852</v>
      </c>
      <c r="K60" s="6">
        <v>55574</v>
      </c>
      <c r="L60" s="7">
        <v>0.67895714215901903</v>
      </c>
      <c r="M60" s="8">
        <v>15500</v>
      </c>
      <c r="N60" s="6">
        <v>9665</v>
      </c>
      <c r="O60" s="7">
        <v>0.173912261129305</v>
      </c>
      <c r="P60" s="8">
        <v>567</v>
      </c>
      <c r="Q60" s="6">
        <v>460</v>
      </c>
      <c r="R60" s="7">
        <v>4.7594412829798198E-2</v>
      </c>
      <c r="S60" s="7">
        <v>8.27725195235182E-3</v>
      </c>
      <c r="T60" s="7">
        <v>1.0202612732572801E-2</v>
      </c>
      <c r="U60" s="7">
        <v>3.6580645161290302E-2</v>
      </c>
      <c r="V60" s="9">
        <v>2.1</v>
      </c>
      <c r="W60" s="10"/>
      <c r="X60" s="3"/>
      <c r="Y60" s="3"/>
    </row>
    <row r="61" spans="1:25">
      <c r="A61" s="131"/>
      <c r="B61" s="131"/>
      <c r="C61" s="46"/>
      <c r="D61" s="4" t="s">
        <v>57</v>
      </c>
      <c r="E61" s="5">
        <v>44252.375356053199</v>
      </c>
      <c r="F61" s="39" t="s">
        <v>72</v>
      </c>
      <c r="G61" s="40">
        <v>50</v>
      </c>
      <c r="H61" s="41">
        <f t="shared" si="4"/>
        <v>8.8183421516754845E-2</v>
      </c>
      <c r="I61" s="42">
        <f t="shared" si="5"/>
        <v>8.9970129916867598E-4</v>
      </c>
      <c r="J61" s="6">
        <v>81852</v>
      </c>
      <c r="K61" s="6">
        <v>55574</v>
      </c>
      <c r="L61" s="7">
        <v>0.67895714215901903</v>
      </c>
      <c r="M61" s="8">
        <v>15500</v>
      </c>
      <c r="N61" s="6">
        <v>9665</v>
      </c>
      <c r="O61" s="7">
        <v>0.173912261129305</v>
      </c>
      <c r="P61" s="8">
        <v>567</v>
      </c>
      <c r="Q61" s="6">
        <v>460</v>
      </c>
      <c r="R61" s="7">
        <v>4.7594412829798198E-2</v>
      </c>
      <c r="S61" s="7">
        <v>8.27725195235182E-3</v>
      </c>
      <c r="T61" s="7">
        <v>1.0202612732572801E-2</v>
      </c>
      <c r="U61" s="7">
        <v>3.6580645161290302E-2</v>
      </c>
      <c r="V61" s="9">
        <v>2.1</v>
      </c>
      <c r="W61" s="10"/>
      <c r="X61" s="3"/>
      <c r="Y61" s="3"/>
    </row>
    <row r="62" spans="1:25" ht="26.4">
      <c r="A62" s="131"/>
      <c r="B62" s="131"/>
      <c r="C62" s="46"/>
      <c r="D62" s="4" t="s">
        <v>57</v>
      </c>
      <c r="E62" s="5">
        <v>44252.375356053199</v>
      </c>
      <c r="F62" s="39" t="s">
        <v>73</v>
      </c>
      <c r="G62" s="40">
        <v>9</v>
      </c>
      <c r="H62" s="41">
        <f t="shared" si="4"/>
        <v>1.5873015873015872E-2</v>
      </c>
      <c r="I62" s="42">
        <f t="shared" si="5"/>
        <v>1.6194623385036168E-4</v>
      </c>
      <c r="J62" s="6">
        <v>81852</v>
      </c>
      <c r="K62" s="6">
        <v>55574</v>
      </c>
      <c r="L62" s="7">
        <v>0.67895714215901903</v>
      </c>
      <c r="M62" s="8">
        <v>15500</v>
      </c>
      <c r="N62" s="6">
        <v>9665</v>
      </c>
      <c r="O62" s="7">
        <v>0.173912261129305</v>
      </c>
      <c r="P62" s="8">
        <v>567</v>
      </c>
      <c r="Q62" s="6">
        <v>460</v>
      </c>
      <c r="R62" s="7">
        <v>4.7594412829798198E-2</v>
      </c>
      <c r="S62" s="7">
        <v>8.27725195235182E-3</v>
      </c>
      <c r="T62" s="7">
        <v>1.0202612732572801E-2</v>
      </c>
      <c r="U62" s="7">
        <v>3.6580645161290302E-2</v>
      </c>
      <c r="V62" s="9">
        <v>2.1</v>
      </c>
      <c r="W62" s="10"/>
      <c r="X62" s="3"/>
      <c r="Y62" s="3"/>
    </row>
    <row r="63" spans="1:25">
      <c r="A63" s="131"/>
      <c r="B63" s="131"/>
      <c r="C63" s="46"/>
      <c r="D63" s="4" t="s">
        <v>57</v>
      </c>
      <c r="E63" s="5">
        <v>44252.375356053199</v>
      </c>
      <c r="F63" s="39" t="s">
        <v>74</v>
      </c>
      <c r="G63" s="40">
        <v>0</v>
      </c>
      <c r="H63" s="41">
        <f t="shared" si="4"/>
        <v>0</v>
      </c>
      <c r="I63" s="42">
        <f t="shared" si="5"/>
        <v>0</v>
      </c>
      <c r="J63" s="6">
        <v>81852</v>
      </c>
      <c r="K63" s="6">
        <v>55574</v>
      </c>
      <c r="L63" s="7">
        <v>0.67895714215901903</v>
      </c>
      <c r="M63" s="8">
        <v>15500</v>
      </c>
      <c r="N63" s="6">
        <v>9665</v>
      </c>
      <c r="O63" s="7">
        <v>0.173912261129305</v>
      </c>
      <c r="P63" s="8">
        <v>567</v>
      </c>
      <c r="Q63" s="6">
        <v>460</v>
      </c>
      <c r="R63" s="7">
        <v>4.7594412829798198E-2</v>
      </c>
      <c r="S63" s="7">
        <v>8.27725195235182E-3</v>
      </c>
      <c r="T63" s="7">
        <v>1.0202612732572801E-2</v>
      </c>
      <c r="U63" s="7">
        <v>3.6580645161290302E-2</v>
      </c>
      <c r="V63" s="9">
        <v>2.1</v>
      </c>
      <c r="W63" s="10"/>
      <c r="X63" s="3"/>
      <c r="Y63" s="3"/>
    </row>
    <row r="64" spans="1:25">
      <c r="A64" s="131"/>
      <c r="B64" s="131"/>
      <c r="C64" s="46"/>
      <c r="D64" s="4" t="s">
        <v>57</v>
      </c>
      <c r="E64" s="5">
        <v>44252.375356053199</v>
      </c>
      <c r="F64" s="39" t="s">
        <v>75</v>
      </c>
      <c r="G64" s="40">
        <v>0</v>
      </c>
      <c r="H64" s="41">
        <f t="shared" si="4"/>
        <v>0</v>
      </c>
      <c r="I64" s="42">
        <f t="shared" si="5"/>
        <v>0</v>
      </c>
      <c r="J64" s="6">
        <v>81852</v>
      </c>
      <c r="K64" s="6">
        <v>55574</v>
      </c>
      <c r="L64" s="7">
        <v>0.67895714215901903</v>
      </c>
      <c r="M64" s="8">
        <v>15500</v>
      </c>
      <c r="N64" s="6">
        <v>9665</v>
      </c>
      <c r="O64" s="7">
        <v>0.173912261129305</v>
      </c>
      <c r="P64" s="8">
        <v>567</v>
      </c>
      <c r="Q64" s="6">
        <v>460</v>
      </c>
      <c r="R64" s="7">
        <v>4.7594412829798198E-2</v>
      </c>
      <c r="S64" s="7">
        <v>8.27725195235182E-3</v>
      </c>
      <c r="T64" s="7">
        <v>1.0202612732572801E-2</v>
      </c>
      <c r="U64" s="7">
        <v>3.6580645161290302E-2</v>
      </c>
      <c r="V64" s="9">
        <v>2.1</v>
      </c>
      <c r="W64" s="10"/>
      <c r="X64" s="3"/>
      <c r="Y64" s="3"/>
    </row>
    <row r="65" spans="1:25">
      <c r="A65" s="131"/>
      <c r="B65" s="131"/>
      <c r="C65" s="46"/>
      <c r="D65" s="4" t="s">
        <v>57</v>
      </c>
      <c r="E65" s="5">
        <v>44252.375356053199</v>
      </c>
      <c r="F65" s="39" t="s">
        <v>76</v>
      </c>
      <c r="G65" s="40">
        <v>17</v>
      </c>
      <c r="H65" s="41">
        <f t="shared" si="4"/>
        <v>2.9982363315696647E-2</v>
      </c>
      <c r="I65" s="42">
        <f t="shared" si="5"/>
        <v>3.0589844171734985E-4</v>
      </c>
      <c r="J65" s="6">
        <v>81852</v>
      </c>
      <c r="K65" s="6">
        <v>55574</v>
      </c>
      <c r="L65" s="7">
        <v>0.67895714215901903</v>
      </c>
      <c r="M65" s="8">
        <v>15500</v>
      </c>
      <c r="N65" s="6">
        <v>9665</v>
      </c>
      <c r="O65" s="7">
        <v>0.173912261129305</v>
      </c>
      <c r="P65" s="8">
        <v>567</v>
      </c>
      <c r="Q65" s="6">
        <v>460</v>
      </c>
      <c r="R65" s="7">
        <v>4.7594412829798198E-2</v>
      </c>
      <c r="S65" s="7">
        <v>8.27725195235182E-3</v>
      </c>
      <c r="T65" s="7">
        <v>1.0202612732572801E-2</v>
      </c>
      <c r="U65" s="7">
        <v>3.6580645161290302E-2</v>
      </c>
      <c r="V65" s="9">
        <v>2.1</v>
      </c>
      <c r="W65" s="10"/>
      <c r="X65" s="3"/>
      <c r="Y65" s="3"/>
    </row>
    <row r="66" spans="1:25">
      <c r="A66" s="131"/>
      <c r="B66" s="132"/>
      <c r="C66" s="135" t="s">
        <v>59</v>
      </c>
      <c r="D66" s="127"/>
      <c r="E66" s="31" t="s">
        <v>0</v>
      </c>
      <c r="F66" s="31"/>
      <c r="G66" s="31"/>
      <c r="H66" s="31"/>
      <c r="I66" s="31"/>
      <c r="J66" s="13">
        <v>380376</v>
      </c>
      <c r="K66" s="13">
        <v>258501</v>
      </c>
      <c r="L66" s="14">
        <v>0.679593349738154</v>
      </c>
      <c r="M66" s="15">
        <v>85701</v>
      </c>
      <c r="N66" s="13">
        <v>50003</v>
      </c>
      <c r="O66" s="14">
        <v>0.193434454799014</v>
      </c>
      <c r="P66" s="15">
        <v>3600</v>
      </c>
      <c r="Q66" s="13">
        <v>2802</v>
      </c>
      <c r="R66" s="14">
        <v>5.6036637801731903E-2</v>
      </c>
      <c r="S66" s="14">
        <v>1.08394164819478E-2</v>
      </c>
      <c r="T66" s="14">
        <v>1.39264451588195E-2</v>
      </c>
      <c r="U66" s="14">
        <v>4.2006511009206403E-2</v>
      </c>
      <c r="V66" s="31" t="s">
        <v>0</v>
      </c>
      <c r="W66" s="31" t="s">
        <v>0</v>
      </c>
      <c r="X66" s="3"/>
      <c r="Y66" s="3"/>
    </row>
    <row r="67" spans="1:25">
      <c r="A67" s="132"/>
      <c r="B67" s="136" t="s">
        <v>60</v>
      </c>
      <c r="C67" s="126"/>
      <c r="D67" s="127"/>
      <c r="E67" s="16" t="s">
        <v>0</v>
      </c>
      <c r="F67" s="16"/>
      <c r="G67" s="16"/>
      <c r="H67" s="16"/>
      <c r="I67" s="16"/>
      <c r="J67" s="17">
        <v>605123</v>
      </c>
      <c r="K67" s="17">
        <v>463207</v>
      </c>
      <c r="L67" s="18">
        <v>0.76547577930437305</v>
      </c>
      <c r="M67" s="19">
        <v>182525</v>
      </c>
      <c r="N67" s="17">
        <v>95610</v>
      </c>
      <c r="O67" s="18">
        <v>0.20640879779450699</v>
      </c>
      <c r="P67" s="19">
        <v>22581</v>
      </c>
      <c r="Q67" s="17">
        <v>14363</v>
      </c>
      <c r="R67" s="18">
        <v>0.15022487187532699</v>
      </c>
      <c r="S67" s="18">
        <v>3.1007735202619999E-2</v>
      </c>
      <c r="T67" s="18">
        <v>4.8749263288335502E-2</v>
      </c>
      <c r="U67" s="18">
        <v>0.123714559649363</v>
      </c>
      <c r="V67" s="16" t="s">
        <v>0</v>
      </c>
      <c r="W67" s="16" t="s">
        <v>0</v>
      </c>
      <c r="X67" s="3"/>
      <c r="Y67" s="3"/>
    </row>
    <row r="68" spans="1:25">
      <c r="A68" s="125" t="s">
        <v>61</v>
      </c>
      <c r="B68" s="126"/>
      <c r="C68" s="126"/>
      <c r="D68" s="127"/>
      <c r="E68" s="28" t="s">
        <v>0</v>
      </c>
      <c r="F68" s="28"/>
      <c r="G68" s="28"/>
      <c r="H68" s="28"/>
      <c r="I68" s="28"/>
      <c r="J68" s="21">
        <v>605123</v>
      </c>
      <c r="K68" s="21">
        <v>463207</v>
      </c>
      <c r="L68" s="22">
        <v>0.76547577930437305</v>
      </c>
      <c r="M68" s="23">
        <v>182525</v>
      </c>
      <c r="N68" s="21">
        <v>95610</v>
      </c>
      <c r="O68" s="22">
        <v>0.20640879779450699</v>
      </c>
      <c r="P68" s="23">
        <v>22581</v>
      </c>
      <c r="Q68" s="21">
        <v>14363</v>
      </c>
      <c r="R68" s="22">
        <v>0.15022487187532699</v>
      </c>
      <c r="S68" s="22">
        <v>3.1007735202619999E-2</v>
      </c>
      <c r="T68" s="22">
        <v>4.8749263288335502E-2</v>
      </c>
      <c r="U68" s="22">
        <v>0.123714559649363</v>
      </c>
      <c r="V68" s="28" t="s">
        <v>0</v>
      </c>
      <c r="W68" s="28" t="s">
        <v>0</v>
      </c>
      <c r="X68" s="3"/>
      <c r="Y68" s="3"/>
    </row>
    <row r="69" spans="1:25">
      <c r="A69" s="128" t="s">
        <v>62</v>
      </c>
      <c r="B69" s="126"/>
      <c r="C69" s="126"/>
      <c r="D69" s="127"/>
      <c r="E69" s="29" t="s">
        <v>0</v>
      </c>
      <c r="F69" s="29"/>
      <c r="G69" s="29"/>
      <c r="H69" s="29"/>
      <c r="I69" s="29"/>
      <c r="J69" s="25">
        <v>605123</v>
      </c>
      <c r="K69" s="25">
        <v>463207</v>
      </c>
      <c r="L69" s="26">
        <v>0.76547577930437305</v>
      </c>
      <c r="M69" s="27">
        <v>182525</v>
      </c>
      <c r="N69" s="25">
        <v>95610</v>
      </c>
      <c r="O69" s="26">
        <v>0.20640879779450699</v>
      </c>
      <c r="P69" s="27">
        <v>22581</v>
      </c>
      <c r="Q69" s="25">
        <v>14363</v>
      </c>
      <c r="R69" s="26">
        <v>0.15022487187532699</v>
      </c>
      <c r="S69" s="26">
        <v>3.1007735202619999E-2</v>
      </c>
      <c r="T69" s="26">
        <v>4.8749263288335502E-2</v>
      </c>
      <c r="U69" s="26">
        <v>0.123714559649363</v>
      </c>
      <c r="V69" s="29" t="s">
        <v>0</v>
      </c>
      <c r="W69" s="29" t="s">
        <v>0</v>
      </c>
      <c r="X69" s="3"/>
      <c r="Y69" s="3"/>
    </row>
    <row r="70" spans="1:25" ht="0" hidden="1" customHeight="1"/>
  </sheetData>
  <autoFilter ref="A3:W3" xr:uid="{00000000-0009-0000-0000-000001000000}"/>
  <mergeCells count="10">
    <mergeCell ref="A68:D68"/>
    <mergeCell ref="A69:D69"/>
    <mergeCell ref="A2:E2"/>
    <mergeCell ref="A4:A67"/>
    <mergeCell ref="B4:B66"/>
    <mergeCell ref="C4:C13"/>
    <mergeCell ref="C15:D15"/>
    <mergeCell ref="C16:C52"/>
    <mergeCell ref="C66:D66"/>
    <mergeCell ref="B67:D67"/>
  </mergeCells>
  <hyperlinks>
    <hyperlink ref="D4" r:id="rId1" xr:uid="{00000000-0004-0000-0100-000000000000}"/>
    <hyperlink ref="D7" r:id="rId2" xr:uid="{00000000-0004-0000-0100-000001000000}"/>
    <hyperlink ref="D10" r:id="rId3" xr:uid="{00000000-0004-0000-0100-000002000000}"/>
    <hyperlink ref="D13" r:id="rId4" xr:uid="{00000000-0004-0000-0100-000003000000}"/>
    <hyperlink ref="D16" r:id="rId5" xr:uid="{00000000-0004-0000-0100-000004000000}"/>
    <hyperlink ref="D31" r:id="rId6" xr:uid="{00000000-0004-0000-0100-000005000000}"/>
    <hyperlink ref="D34" r:id="rId7" xr:uid="{00000000-0004-0000-0100-000006000000}"/>
    <hyperlink ref="D49" r:id="rId8" xr:uid="{00000000-0004-0000-0100-000007000000}"/>
    <hyperlink ref="D52" r:id="rId9" xr:uid="{00000000-0004-0000-0100-000008000000}"/>
    <hyperlink ref="D5" r:id="rId10" xr:uid="{00000000-0004-0000-0100-000009000000}"/>
    <hyperlink ref="D8" r:id="rId11" xr:uid="{00000000-0004-0000-0100-00000A000000}"/>
    <hyperlink ref="D11" r:id="rId12" xr:uid="{00000000-0004-0000-0100-00000B000000}"/>
    <hyperlink ref="D14" r:id="rId13" xr:uid="{00000000-0004-0000-0100-00000C000000}"/>
    <hyperlink ref="D17" r:id="rId14" xr:uid="{00000000-0004-0000-0100-00000D000000}"/>
    <hyperlink ref="D18" r:id="rId15" xr:uid="{00000000-0004-0000-0100-00000E000000}"/>
    <hyperlink ref="D19" r:id="rId16" xr:uid="{00000000-0004-0000-0100-00000F000000}"/>
    <hyperlink ref="D20" r:id="rId17" xr:uid="{00000000-0004-0000-0100-000010000000}"/>
    <hyperlink ref="D21" r:id="rId18" xr:uid="{00000000-0004-0000-0100-000011000000}"/>
    <hyperlink ref="D22" r:id="rId19" xr:uid="{00000000-0004-0000-0100-000012000000}"/>
    <hyperlink ref="D23" r:id="rId20" xr:uid="{00000000-0004-0000-0100-000013000000}"/>
    <hyperlink ref="D24" r:id="rId21" xr:uid="{00000000-0004-0000-0100-000014000000}"/>
    <hyperlink ref="D25" r:id="rId22" xr:uid="{00000000-0004-0000-0100-000015000000}"/>
    <hyperlink ref="D26" r:id="rId23" xr:uid="{00000000-0004-0000-0100-000016000000}"/>
    <hyperlink ref="D27" r:id="rId24" xr:uid="{00000000-0004-0000-0100-000017000000}"/>
    <hyperlink ref="D28" r:id="rId25" xr:uid="{00000000-0004-0000-0100-000018000000}"/>
    <hyperlink ref="D29" r:id="rId26" xr:uid="{00000000-0004-0000-0100-000019000000}"/>
    <hyperlink ref="D32" r:id="rId27" xr:uid="{00000000-0004-0000-0100-00001A000000}"/>
    <hyperlink ref="D35" r:id="rId28" xr:uid="{00000000-0004-0000-0100-00001B000000}"/>
    <hyperlink ref="D36" r:id="rId29" xr:uid="{00000000-0004-0000-0100-00001C000000}"/>
    <hyperlink ref="D37" r:id="rId30" xr:uid="{00000000-0004-0000-0100-00001D000000}"/>
    <hyperlink ref="D38" r:id="rId31" xr:uid="{00000000-0004-0000-0100-00001E000000}"/>
    <hyperlink ref="D39" r:id="rId32" xr:uid="{00000000-0004-0000-0100-00001F000000}"/>
    <hyperlink ref="D40" r:id="rId33" xr:uid="{00000000-0004-0000-0100-000020000000}"/>
    <hyperlink ref="D41" r:id="rId34" xr:uid="{00000000-0004-0000-0100-000021000000}"/>
    <hyperlink ref="D42" r:id="rId35" xr:uid="{00000000-0004-0000-0100-000022000000}"/>
    <hyperlink ref="D43" r:id="rId36" xr:uid="{00000000-0004-0000-0100-000023000000}"/>
    <hyperlink ref="D44" r:id="rId37" xr:uid="{00000000-0004-0000-0100-000024000000}"/>
    <hyperlink ref="D45" r:id="rId38" xr:uid="{00000000-0004-0000-0100-000025000000}"/>
    <hyperlink ref="D46" r:id="rId39" xr:uid="{00000000-0004-0000-0100-000026000000}"/>
    <hyperlink ref="D47" r:id="rId40" xr:uid="{00000000-0004-0000-0100-000027000000}"/>
    <hyperlink ref="D50" r:id="rId41" xr:uid="{00000000-0004-0000-0100-000028000000}"/>
    <hyperlink ref="D53" r:id="rId42" xr:uid="{00000000-0004-0000-0100-000029000000}"/>
    <hyperlink ref="D54" r:id="rId43" xr:uid="{00000000-0004-0000-0100-00002A000000}"/>
    <hyperlink ref="D55" r:id="rId44" xr:uid="{00000000-0004-0000-0100-00002B000000}"/>
    <hyperlink ref="D56" r:id="rId45" xr:uid="{00000000-0004-0000-0100-00002C000000}"/>
    <hyperlink ref="D57" r:id="rId46" xr:uid="{00000000-0004-0000-0100-00002D000000}"/>
    <hyperlink ref="D58" r:id="rId47" xr:uid="{00000000-0004-0000-0100-00002E000000}"/>
    <hyperlink ref="D59" r:id="rId48" xr:uid="{00000000-0004-0000-0100-00002F000000}"/>
    <hyperlink ref="D60" r:id="rId49" xr:uid="{00000000-0004-0000-0100-000030000000}"/>
    <hyperlink ref="D61" r:id="rId50" xr:uid="{00000000-0004-0000-0100-000031000000}"/>
    <hyperlink ref="D62" r:id="rId51" xr:uid="{00000000-0004-0000-0100-000032000000}"/>
    <hyperlink ref="D63" r:id="rId52" xr:uid="{00000000-0004-0000-0100-000033000000}"/>
    <hyperlink ref="D64" r:id="rId53" xr:uid="{00000000-0004-0000-0100-000034000000}"/>
    <hyperlink ref="D65" r:id="rId54" xr:uid="{00000000-0004-0000-0100-000035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5"/>
  <sheetViews>
    <sheetView topLeftCell="A16" workbookViewId="0">
      <selection activeCell="A2" sqref="A2:XFD2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5" width="9.5546875" style="2" customWidth="1"/>
    <col min="6" max="6" width="19.109375" style="2" customWidth="1"/>
    <col min="7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38" customFormat="1" ht="42" customHeight="1">
      <c r="A2" s="123" t="s">
        <v>99</v>
      </c>
      <c r="B2" s="124"/>
      <c r="C2" s="124"/>
      <c r="D2" s="124"/>
      <c r="E2" s="124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49"/>
    </row>
    <row r="3" spans="1:25" ht="31.8">
      <c r="A3" s="47" t="s">
        <v>1</v>
      </c>
      <c r="B3" s="48" t="s">
        <v>2</v>
      </c>
      <c r="C3" s="47" t="s">
        <v>3</v>
      </c>
      <c r="D3" s="47" t="s">
        <v>4</v>
      </c>
      <c r="E3" s="48" t="s">
        <v>5</v>
      </c>
      <c r="F3" s="32" t="s">
        <v>32</v>
      </c>
      <c r="G3" s="33" t="s">
        <v>33</v>
      </c>
      <c r="H3" s="34" t="s">
        <v>34</v>
      </c>
      <c r="I3" s="34" t="s">
        <v>35</v>
      </c>
      <c r="J3" s="48" t="s">
        <v>6</v>
      </c>
      <c r="K3" s="48" t="s">
        <v>7</v>
      </c>
      <c r="L3" s="48" t="s">
        <v>8</v>
      </c>
      <c r="M3" s="48" t="s">
        <v>11</v>
      </c>
      <c r="N3" s="48" t="s">
        <v>9</v>
      </c>
      <c r="O3" s="48" t="s">
        <v>10</v>
      </c>
      <c r="P3" s="48" t="s">
        <v>15</v>
      </c>
      <c r="Q3" s="48" t="s">
        <v>12</v>
      </c>
      <c r="R3" s="48" t="s">
        <v>14</v>
      </c>
      <c r="S3" s="48" t="s">
        <v>13</v>
      </c>
      <c r="T3" s="48" t="s">
        <v>16</v>
      </c>
      <c r="U3" s="48" t="s">
        <v>17</v>
      </c>
      <c r="V3" s="48" t="s">
        <v>18</v>
      </c>
      <c r="W3" s="48" t="s">
        <v>19</v>
      </c>
      <c r="X3" s="3"/>
      <c r="Y3" s="3"/>
    </row>
    <row r="4" spans="1:25" ht="20.399999999999999">
      <c r="A4" s="129" t="s">
        <v>20</v>
      </c>
      <c r="B4" s="133">
        <v>44256</v>
      </c>
      <c r="C4" s="129" t="s">
        <v>21</v>
      </c>
      <c r="D4" s="4" t="s">
        <v>78</v>
      </c>
      <c r="E4" s="5">
        <v>44258.333529317097</v>
      </c>
      <c r="F4" s="5"/>
      <c r="G4" s="5"/>
      <c r="H4" s="5"/>
      <c r="I4" s="5"/>
      <c r="J4" s="6">
        <v>64932</v>
      </c>
      <c r="K4" s="6">
        <v>63872</v>
      </c>
      <c r="L4" s="7">
        <v>0.98367522947083097</v>
      </c>
      <c r="M4" s="8">
        <v>25871</v>
      </c>
      <c r="N4" s="6">
        <v>12880</v>
      </c>
      <c r="O4" s="7">
        <v>0.201653306613226</v>
      </c>
      <c r="P4" s="8">
        <v>3880</v>
      </c>
      <c r="Q4" s="6">
        <v>2483</v>
      </c>
      <c r="R4" s="7">
        <v>0.19277950310559</v>
      </c>
      <c r="S4" s="7">
        <v>3.8874624248496997E-2</v>
      </c>
      <c r="T4" s="7">
        <v>6.0746492985971901E-2</v>
      </c>
      <c r="U4" s="7">
        <v>0.14997487534304799</v>
      </c>
      <c r="V4" s="9">
        <v>0.1</v>
      </c>
      <c r="W4" s="10" t="s">
        <v>79</v>
      </c>
      <c r="X4" s="3"/>
      <c r="Y4" s="3"/>
    </row>
    <row r="5" spans="1:25">
      <c r="A5" s="130"/>
      <c r="B5" s="134"/>
      <c r="C5" s="130"/>
      <c r="D5" s="4" t="s">
        <v>78</v>
      </c>
      <c r="E5" s="5">
        <v>44258.333529317097</v>
      </c>
      <c r="F5" s="39" t="s">
        <v>100</v>
      </c>
      <c r="G5" s="40">
        <v>33</v>
      </c>
      <c r="H5" s="41">
        <f>G5/P$4</f>
        <v>8.505154639175257E-3</v>
      </c>
      <c r="I5" s="42">
        <f>+G5/K$4</f>
        <v>5.1665831663326651E-4</v>
      </c>
      <c r="J5" s="6">
        <v>64932</v>
      </c>
      <c r="K5" s="6">
        <v>63872</v>
      </c>
      <c r="L5" s="7">
        <v>0.98367522947083097</v>
      </c>
      <c r="M5" s="8">
        <v>25871</v>
      </c>
      <c r="N5" s="6">
        <v>12880</v>
      </c>
      <c r="O5" s="7">
        <v>0.201653306613226</v>
      </c>
      <c r="P5" s="8">
        <v>3880</v>
      </c>
      <c r="Q5" s="6">
        <v>2483</v>
      </c>
      <c r="R5" s="7">
        <v>0.19277950310559</v>
      </c>
      <c r="S5" s="7">
        <v>3.8874624248496997E-2</v>
      </c>
      <c r="T5" s="7">
        <v>6.0746492985971901E-2</v>
      </c>
      <c r="U5" s="7">
        <v>0.14997487534304799</v>
      </c>
      <c r="V5" s="9">
        <v>0.1</v>
      </c>
      <c r="W5" s="10"/>
      <c r="X5" s="3"/>
      <c r="Y5" s="3"/>
    </row>
    <row r="6" spans="1:25">
      <c r="A6" s="130"/>
      <c r="B6" s="134"/>
      <c r="C6" s="130"/>
      <c r="D6" s="4" t="s">
        <v>78</v>
      </c>
      <c r="E6" s="5">
        <v>44258.333529317097</v>
      </c>
      <c r="F6" s="39" t="s">
        <v>37</v>
      </c>
      <c r="G6" s="40">
        <v>10</v>
      </c>
      <c r="H6" s="41">
        <f t="shared" ref="H6:H7" si="0">G6/P$4</f>
        <v>2.5773195876288659E-3</v>
      </c>
      <c r="I6" s="42">
        <f t="shared" ref="I6:I7" si="1">+G6/K$4</f>
        <v>1.56563126252505E-4</v>
      </c>
      <c r="J6" s="6">
        <v>64932</v>
      </c>
      <c r="K6" s="6">
        <v>63872</v>
      </c>
      <c r="L6" s="7">
        <v>0.98367522947083097</v>
      </c>
      <c r="M6" s="8">
        <v>25871</v>
      </c>
      <c r="N6" s="6">
        <v>12880</v>
      </c>
      <c r="O6" s="7">
        <v>0.201653306613226</v>
      </c>
      <c r="P6" s="8">
        <v>3880</v>
      </c>
      <c r="Q6" s="6">
        <v>2483</v>
      </c>
      <c r="R6" s="7">
        <v>0.19277950310559</v>
      </c>
      <c r="S6" s="7">
        <v>3.8874624248496997E-2</v>
      </c>
      <c r="T6" s="7">
        <v>6.0746492985971901E-2</v>
      </c>
      <c r="U6" s="7">
        <v>0.14997487534304799</v>
      </c>
      <c r="V6" s="9">
        <v>0.1</v>
      </c>
      <c r="W6" s="10"/>
      <c r="X6" s="3"/>
      <c r="Y6" s="3"/>
    </row>
    <row r="7" spans="1:25">
      <c r="A7" s="130"/>
      <c r="B7" s="134"/>
      <c r="C7" s="130"/>
      <c r="D7" s="4" t="s">
        <v>78</v>
      </c>
      <c r="E7" s="5">
        <v>44258.333529317097</v>
      </c>
      <c r="F7" s="39" t="s">
        <v>101</v>
      </c>
      <c r="G7" s="40">
        <v>7</v>
      </c>
      <c r="H7" s="41">
        <f t="shared" si="0"/>
        <v>1.8041237113402063E-3</v>
      </c>
      <c r="I7" s="42">
        <f t="shared" si="1"/>
        <v>1.0959418837675351E-4</v>
      </c>
      <c r="J7" s="6">
        <v>64932</v>
      </c>
      <c r="K7" s="6">
        <v>63872</v>
      </c>
      <c r="L7" s="7">
        <v>0.98367522947083097</v>
      </c>
      <c r="M7" s="8">
        <v>25871</v>
      </c>
      <c r="N7" s="6">
        <v>12880</v>
      </c>
      <c r="O7" s="7">
        <v>0.201653306613226</v>
      </c>
      <c r="P7" s="8">
        <v>3880</v>
      </c>
      <c r="Q7" s="6">
        <v>2483</v>
      </c>
      <c r="R7" s="7">
        <v>0.19277950310559</v>
      </c>
      <c r="S7" s="7">
        <v>3.8874624248496997E-2</v>
      </c>
      <c r="T7" s="7">
        <v>6.0746492985971901E-2</v>
      </c>
      <c r="U7" s="7">
        <v>0.14997487534304799</v>
      </c>
      <c r="V7" s="9">
        <v>0.1</v>
      </c>
      <c r="W7" s="10"/>
      <c r="X7" s="3"/>
      <c r="Y7" s="3"/>
    </row>
    <row r="8" spans="1:25">
      <c r="A8" s="130"/>
      <c r="B8" s="134"/>
      <c r="C8" s="130"/>
      <c r="D8" s="4"/>
      <c r="E8" s="5"/>
      <c r="F8" s="5"/>
      <c r="G8" s="5"/>
      <c r="H8" s="5"/>
      <c r="I8" s="5"/>
      <c r="J8" s="6"/>
      <c r="K8" s="6"/>
      <c r="L8" s="7"/>
      <c r="M8" s="8"/>
      <c r="N8" s="6"/>
      <c r="O8" s="7"/>
      <c r="P8" s="8"/>
      <c r="Q8" s="6"/>
      <c r="R8" s="7"/>
      <c r="S8" s="7"/>
      <c r="T8" s="7"/>
      <c r="U8" s="7"/>
      <c r="V8" s="9"/>
      <c r="W8" s="10"/>
      <c r="X8" s="3"/>
      <c r="Y8" s="3"/>
    </row>
    <row r="9" spans="1:25" ht="20.399999999999999">
      <c r="A9" s="131"/>
      <c r="B9" s="131"/>
      <c r="C9" s="131"/>
      <c r="D9" s="4" t="s">
        <v>80</v>
      </c>
      <c r="E9" s="5">
        <v>44265.504255752297</v>
      </c>
      <c r="F9" s="5"/>
      <c r="G9" s="5"/>
      <c r="H9" s="5"/>
      <c r="I9" s="5"/>
      <c r="J9" s="6">
        <v>64557</v>
      </c>
      <c r="K9" s="6">
        <v>63519</v>
      </c>
      <c r="L9" s="7">
        <v>0.98392118592871403</v>
      </c>
      <c r="M9" s="8">
        <v>24809</v>
      </c>
      <c r="N9" s="6">
        <v>12653</v>
      </c>
      <c r="O9" s="7">
        <v>0.19920023929847799</v>
      </c>
      <c r="P9" s="8">
        <v>3857</v>
      </c>
      <c r="Q9" s="6">
        <v>2401</v>
      </c>
      <c r="R9" s="7">
        <v>0.18975736979372501</v>
      </c>
      <c r="S9" s="7">
        <v>3.77997134715597E-2</v>
      </c>
      <c r="T9" s="7">
        <v>6.0721988696295602E-2</v>
      </c>
      <c r="U9" s="7">
        <v>0.15546777379176899</v>
      </c>
      <c r="V9" s="9">
        <v>0.1</v>
      </c>
      <c r="W9" s="10" t="s">
        <v>81</v>
      </c>
      <c r="X9" s="3"/>
      <c r="Y9" s="3"/>
    </row>
    <row r="10" spans="1:25">
      <c r="A10" s="131"/>
      <c r="B10" s="131"/>
      <c r="C10" s="131"/>
      <c r="D10" s="4" t="s">
        <v>80</v>
      </c>
      <c r="E10" s="5">
        <v>44265.504255752297</v>
      </c>
      <c r="F10" s="39" t="s">
        <v>37</v>
      </c>
      <c r="G10" s="40">
        <v>27</v>
      </c>
      <c r="H10" s="41">
        <f>G10/P$10</f>
        <v>7.0002592688618095E-3</v>
      </c>
      <c r="I10" s="42">
        <f>+G10/K$10</f>
        <v>4.2506966419496528E-4</v>
      </c>
      <c r="J10" s="6">
        <v>64557</v>
      </c>
      <c r="K10" s="6">
        <v>63519</v>
      </c>
      <c r="L10" s="7">
        <v>0.98392118592871403</v>
      </c>
      <c r="M10" s="8">
        <v>24809</v>
      </c>
      <c r="N10" s="6">
        <v>12653</v>
      </c>
      <c r="O10" s="7">
        <v>0.19920023929847799</v>
      </c>
      <c r="P10" s="8">
        <v>3857</v>
      </c>
      <c r="Q10" s="6">
        <v>2401</v>
      </c>
      <c r="R10" s="7">
        <v>0.18975736979372501</v>
      </c>
      <c r="S10" s="7">
        <v>3.77997134715597E-2</v>
      </c>
      <c r="T10" s="7">
        <v>6.0721988696295602E-2</v>
      </c>
      <c r="U10" s="7">
        <v>0.15546777379176899</v>
      </c>
      <c r="V10" s="9">
        <v>0.1</v>
      </c>
      <c r="W10" s="10"/>
      <c r="X10" s="3"/>
      <c r="Y10" s="3"/>
    </row>
    <row r="11" spans="1:25">
      <c r="A11" s="131"/>
      <c r="B11" s="131"/>
      <c r="C11" s="131"/>
      <c r="D11" s="4" t="s">
        <v>80</v>
      </c>
      <c r="E11" s="5">
        <v>44265.504255752297</v>
      </c>
      <c r="F11" s="39" t="s">
        <v>101</v>
      </c>
      <c r="G11" s="40">
        <v>5</v>
      </c>
      <c r="H11" s="41">
        <f>G11/P$10</f>
        <v>1.2963443090484833E-3</v>
      </c>
      <c r="I11" s="42">
        <f>+G11/K$10</f>
        <v>7.8716604480549122E-5</v>
      </c>
      <c r="J11" s="6">
        <v>64557</v>
      </c>
      <c r="K11" s="6">
        <v>63519</v>
      </c>
      <c r="L11" s="7">
        <v>0.98392118592871403</v>
      </c>
      <c r="M11" s="8">
        <v>24809</v>
      </c>
      <c r="N11" s="6">
        <v>12653</v>
      </c>
      <c r="O11" s="7">
        <v>0.19920023929847799</v>
      </c>
      <c r="P11" s="8">
        <v>3857</v>
      </c>
      <c r="Q11" s="6">
        <v>2401</v>
      </c>
      <c r="R11" s="7">
        <v>0.18975736979372501</v>
      </c>
      <c r="S11" s="7">
        <v>3.77997134715597E-2</v>
      </c>
      <c r="T11" s="7">
        <v>6.0721988696295602E-2</v>
      </c>
      <c r="U11" s="7">
        <v>0.15546777379176899</v>
      </c>
      <c r="V11" s="9">
        <v>0.1</v>
      </c>
      <c r="W11" s="10"/>
      <c r="X11" s="3"/>
      <c r="Y11" s="3"/>
    </row>
    <row r="12" spans="1:25">
      <c r="A12" s="131"/>
      <c r="B12" s="131"/>
      <c r="C12" s="131"/>
      <c r="D12" s="4" t="s">
        <v>80</v>
      </c>
      <c r="E12" s="5">
        <v>44265.504255752297</v>
      </c>
      <c r="F12" s="39" t="s">
        <v>100</v>
      </c>
      <c r="G12" s="40">
        <v>15</v>
      </c>
      <c r="H12" s="41">
        <f>G12/P$10</f>
        <v>3.88903292714545E-3</v>
      </c>
      <c r="I12" s="42">
        <f>+G12/K$10</f>
        <v>2.3614981344164738E-4</v>
      </c>
      <c r="J12" s="6">
        <v>64557</v>
      </c>
      <c r="K12" s="6">
        <v>63519</v>
      </c>
      <c r="L12" s="7">
        <v>0.98392118592871403</v>
      </c>
      <c r="M12" s="8">
        <v>24809</v>
      </c>
      <c r="N12" s="6">
        <v>12653</v>
      </c>
      <c r="O12" s="7">
        <v>0.19920023929847799</v>
      </c>
      <c r="P12" s="8">
        <v>3857</v>
      </c>
      <c r="Q12" s="6">
        <v>2401</v>
      </c>
      <c r="R12" s="7">
        <v>0.18975736979372501</v>
      </c>
      <c r="S12" s="7">
        <v>3.77997134715597E-2</v>
      </c>
      <c r="T12" s="7">
        <v>6.0721988696295602E-2</v>
      </c>
      <c r="U12" s="7">
        <v>0.15546777379176899</v>
      </c>
      <c r="V12" s="9">
        <v>0.1</v>
      </c>
      <c r="W12" s="10"/>
      <c r="X12" s="3"/>
      <c r="Y12" s="3"/>
    </row>
    <row r="13" spans="1:25">
      <c r="A13" s="131"/>
      <c r="B13" s="131"/>
      <c r="C13" s="131"/>
      <c r="D13" s="4"/>
      <c r="E13" s="5"/>
      <c r="J13" s="6"/>
      <c r="K13" s="6"/>
      <c r="L13" s="7"/>
      <c r="M13" s="8"/>
      <c r="N13" s="6"/>
      <c r="O13" s="7"/>
      <c r="P13" s="8"/>
      <c r="Q13" s="6"/>
      <c r="R13" s="7"/>
      <c r="S13" s="7"/>
      <c r="T13" s="7"/>
      <c r="U13" s="7"/>
      <c r="V13" s="9"/>
      <c r="W13" s="10"/>
      <c r="X13" s="3"/>
      <c r="Y13" s="3"/>
    </row>
    <row r="14" spans="1:25" ht="30.6">
      <c r="A14" s="131"/>
      <c r="B14" s="131"/>
      <c r="C14" s="131"/>
      <c r="D14" s="4" t="s">
        <v>82</v>
      </c>
      <c r="E14" s="5">
        <v>44272.542086805603</v>
      </c>
      <c r="F14" s="5"/>
      <c r="G14" s="5"/>
      <c r="H14" s="5"/>
      <c r="I14" s="5"/>
      <c r="J14" s="6">
        <v>64199</v>
      </c>
      <c r="K14" s="6">
        <v>63270</v>
      </c>
      <c r="L14" s="7">
        <v>0.98552936961634896</v>
      </c>
      <c r="M14" s="8">
        <v>22827</v>
      </c>
      <c r="N14" s="6">
        <v>12093</v>
      </c>
      <c r="O14" s="7">
        <v>0.19113323850166</v>
      </c>
      <c r="P14" s="8">
        <v>3148</v>
      </c>
      <c r="Q14" s="6">
        <v>2127</v>
      </c>
      <c r="R14" s="7">
        <v>0.17588687670553199</v>
      </c>
      <c r="S14" s="7">
        <v>3.3617828354670497E-2</v>
      </c>
      <c r="T14" s="7">
        <v>4.9755018176070802E-2</v>
      </c>
      <c r="U14" s="7">
        <v>0.13790686467779401</v>
      </c>
      <c r="V14" s="9">
        <v>1.1000000000000001</v>
      </c>
      <c r="W14" s="10" t="s">
        <v>83</v>
      </c>
      <c r="X14" s="3"/>
      <c r="Y14" s="3"/>
    </row>
    <row r="15" spans="1:25">
      <c r="A15" s="131"/>
      <c r="B15" s="131"/>
      <c r="C15" s="131"/>
      <c r="D15" s="4" t="s">
        <v>82</v>
      </c>
      <c r="E15" s="5">
        <v>44272.542086805603</v>
      </c>
      <c r="F15" s="39" t="s">
        <v>101</v>
      </c>
      <c r="G15" s="40">
        <v>12</v>
      </c>
      <c r="H15" s="41">
        <f>G15/P$14</f>
        <v>3.8119440914866584E-3</v>
      </c>
      <c r="I15" s="42">
        <f>+G15/K$14</f>
        <v>1.8966334755808441E-4</v>
      </c>
      <c r="J15" s="6">
        <v>64199</v>
      </c>
      <c r="K15" s="6">
        <v>63270</v>
      </c>
      <c r="L15" s="7">
        <v>0.98552936961634896</v>
      </c>
      <c r="M15" s="8">
        <v>22827</v>
      </c>
      <c r="N15" s="6">
        <v>12093</v>
      </c>
      <c r="O15" s="7">
        <v>0.19113323850166</v>
      </c>
      <c r="P15" s="8">
        <v>3148</v>
      </c>
      <c r="Q15" s="6">
        <v>2127</v>
      </c>
      <c r="R15" s="7">
        <v>0.17588687670553199</v>
      </c>
      <c r="S15" s="7">
        <v>3.3617828354670497E-2</v>
      </c>
      <c r="T15" s="7">
        <v>4.9755018176070802E-2</v>
      </c>
      <c r="U15" s="7">
        <v>0.13790686467779401</v>
      </c>
      <c r="V15" s="9">
        <v>1.1000000000000001</v>
      </c>
      <c r="W15" s="10"/>
      <c r="X15" s="3"/>
      <c r="Y15" s="3"/>
    </row>
    <row r="16" spans="1:25">
      <c r="A16" s="131"/>
      <c r="B16" s="131"/>
      <c r="C16" s="131"/>
      <c r="D16" s="4" t="s">
        <v>82</v>
      </c>
      <c r="E16" s="5">
        <v>44272.542086805603</v>
      </c>
      <c r="F16" s="39" t="s">
        <v>100</v>
      </c>
      <c r="G16" s="40">
        <v>14</v>
      </c>
      <c r="H16" s="41">
        <f t="shared" ref="H16:H17" si="2">G16/P$14</f>
        <v>4.4472681067344345E-3</v>
      </c>
      <c r="I16" s="42">
        <f t="shared" ref="I16:I17" si="3">+G16/K$14</f>
        <v>2.2127390548443181E-4</v>
      </c>
      <c r="J16" s="6">
        <v>64199</v>
      </c>
      <c r="K16" s="6">
        <v>63270</v>
      </c>
      <c r="L16" s="7">
        <v>0.98552936961634896</v>
      </c>
      <c r="M16" s="8">
        <v>22827</v>
      </c>
      <c r="N16" s="6">
        <v>12093</v>
      </c>
      <c r="O16" s="7">
        <v>0.19113323850166</v>
      </c>
      <c r="P16" s="8">
        <v>3148</v>
      </c>
      <c r="Q16" s="6">
        <v>2127</v>
      </c>
      <c r="R16" s="7">
        <v>0.17588687670553199</v>
      </c>
      <c r="S16" s="7">
        <v>3.3617828354670497E-2</v>
      </c>
      <c r="T16" s="7">
        <v>4.9755018176070802E-2</v>
      </c>
      <c r="U16" s="7">
        <v>0.13790686467779401</v>
      </c>
      <c r="V16" s="9">
        <v>1.1000000000000001</v>
      </c>
      <c r="W16" s="10"/>
      <c r="X16" s="3"/>
      <c r="Y16" s="3"/>
    </row>
    <row r="17" spans="1:25">
      <c r="A17" s="131"/>
      <c r="B17" s="131"/>
      <c r="C17" s="131"/>
      <c r="D17" s="4" t="s">
        <v>82</v>
      </c>
      <c r="E17" s="5">
        <v>44272.542086805603</v>
      </c>
      <c r="F17" s="39" t="s">
        <v>37</v>
      </c>
      <c r="G17" s="40">
        <v>10</v>
      </c>
      <c r="H17" s="41">
        <f t="shared" si="2"/>
        <v>3.1766200762388818E-3</v>
      </c>
      <c r="I17" s="42">
        <f t="shared" si="3"/>
        <v>1.58052789631737E-4</v>
      </c>
      <c r="J17" s="6">
        <v>64199</v>
      </c>
      <c r="K17" s="6">
        <v>63270</v>
      </c>
      <c r="L17" s="7">
        <v>0.98552936961634896</v>
      </c>
      <c r="M17" s="8">
        <v>22827</v>
      </c>
      <c r="N17" s="6">
        <v>12093</v>
      </c>
      <c r="O17" s="7">
        <v>0.19113323850166</v>
      </c>
      <c r="P17" s="8">
        <v>3148</v>
      </c>
      <c r="Q17" s="6">
        <v>2127</v>
      </c>
      <c r="R17" s="7">
        <v>0.17588687670553199</v>
      </c>
      <c r="S17" s="7">
        <v>3.3617828354670497E-2</v>
      </c>
      <c r="T17" s="7">
        <v>4.9755018176070802E-2</v>
      </c>
      <c r="U17" s="7">
        <v>0.13790686467779401</v>
      </c>
      <c r="V17" s="9">
        <v>1.1000000000000001</v>
      </c>
      <c r="W17" s="10"/>
      <c r="X17" s="3"/>
      <c r="Y17" s="3"/>
    </row>
    <row r="18" spans="1:25">
      <c r="A18" s="131"/>
      <c r="B18" s="131"/>
      <c r="C18" s="131"/>
      <c r="D18" s="4"/>
      <c r="E18" s="5"/>
      <c r="F18" s="5"/>
      <c r="G18" s="5"/>
      <c r="H18" s="5"/>
      <c r="I18" s="5"/>
      <c r="J18" s="6"/>
      <c r="K18" s="6"/>
      <c r="L18" s="7"/>
      <c r="M18" s="8"/>
      <c r="N18" s="6"/>
      <c r="O18" s="7"/>
      <c r="P18" s="8"/>
      <c r="Q18" s="6"/>
      <c r="R18" s="7"/>
      <c r="S18" s="7"/>
      <c r="T18" s="7"/>
      <c r="U18" s="7"/>
      <c r="V18" s="9"/>
      <c r="W18" s="10"/>
      <c r="X18" s="3"/>
      <c r="Y18" s="3"/>
    </row>
    <row r="19" spans="1:25" ht="20.399999999999999">
      <c r="A19" s="131"/>
      <c r="B19" s="131"/>
      <c r="C19" s="131"/>
      <c r="D19" s="4" t="s">
        <v>84</v>
      </c>
      <c r="E19" s="5">
        <v>44279.417150694397</v>
      </c>
      <c r="F19" s="5"/>
      <c r="G19" s="5"/>
      <c r="H19" s="5"/>
      <c r="I19" s="5"/>
      <c r="J19" s="6">
        <v>64212</v>
      </c>
      <c r="K19" s="6">
        <v>63257</v>
      </c>
      <c r="L19" s="7">
        <v>0.98512739051890597</v>
      </c>
      <c r="M19" s="8">
        <v>25241</v>
      </c>
      <c r="N19" s="6">
        <v>12458</v>
      </c>
      <c r="O19" s="7">
        <v>0.19694263085508301</v>
      </c>
      <c r="P19" s="8">
        <v>4668</v>
      </c>
      <c r="Q19" s="6">
        <v>2808</v>
      </c>
      <c r="R19" s="7">
        <v>0.22539733504575399</v>
      </c>
      <c r="S19" s="7">
        <v>4.4390344151635397E-2</v>
      </c>
      <c r="T19" s="7">
        <v>7.3794204593957996E-2</v>
      </c>
      <c r="U19" s="7">
        <v>0.184937205340517</v>
      </c>
      <c r="V19" s="9">
        <v>0.1</v>
      </c>
      <c r="W19" s="10" t="s">
        <v>85</v>
      </c>
      <c r="X19" s="3"/>
      <c r="Y19" s="3"/>
    </row>
    <row r="20" spans="1:25">
      <c r="A20" s="131"/>
      <c r="B20" s="131"/>
      <c r="C20" s="131"/>
      <c r="D20" s="4" t="s">
        <v>84</v>
      </c>
      <c r="E20" s="5">
        <v>44279.417150694397</v>
      </c>
      <c r="F20" s="39" t="s">
        <v>100</v>
      </c>
      <c r="G20" s="40">
        <v>37</v>
      </c>
      <c r="H20" s="41">
        <f>G20/P$20</f>
        <v>7.926306769494431E-3</v>
      </c>
      <c r="I20" s="42">
        <f>+G20/K$20</f>
        <v>5.8491550342254614E-4</v>
      </c>
      <c r="J20" s="6">
        <v>64212</v>
      </c>
      <c r="K20" s="6">
        <v>63257</v>
      </c>
      <c r="L20" s="7">
        <v>0.98512739051890597</v>
      </c>
      <c r="M20" s="8">
        <v>25241</v>
      </c>
      <c r="N20" s="6">
        <v>12458</v>
      </c>
      <c r="O20" s="7">
        <v>0.19694263085508301</v>
      </c>
      <c r="P20" s="8">
        <v>4668</v>
      </c>
      <c r="Q20" s="6">
        <v>2808</v>
      </c>
      <c r="R20" s="7">
        <v>0.22539733504575399</v>
      </c>
      <c r="S20" s="7">
        <v>4.4390344151635397E-2</v>
      </c>
      <c r="T20" s="7">
        <v>7.3794204593957996E-2</v>
      </c>
      <c r="U20" s="7">
        <v>0.184937205340517</v>
      </c>
      <c r="V20" s="9">
        <v>0.1</v>
      </c>
      <c r="W20" s="10"/>
      <c r="X20" s="3"/>
      <c r="Y20" s="3"/>
    </row>
    <row r="21" spans="1:25">
      <c r="A21" s="131"/>
      <c r="B21" s="131"/>
      <c r="C21" s="131"/>
      <c r="D21" s="4" t="s">
        <v>84</v>
      </c>
      <c r="E21" s="5">
        <v>44279.417150694397</v>
      </c>
      <c r="F21" s="39" t="s">
        <v>37</v>
      </c>
      <c r="G21" s="40">
        <v>9</v>
      </c>
      <c r="H21" s="41">
        <f t="shared" ref="H21:H22" si="4">G21/P$20</f>
        <v>1.9280205655526992E-3</v>
      </c>
      <c r="I21" s="42">
        <f t="shared" ref="I21:I22" si="5">+G21/K$20</f>
        <v>1.4227674407575445E-4</v>
      </c>
      <c r="J21" s="6">
        <v>64212</v>
      </c>
      <c r="K21" s="6">
        <v>63257</v>
      </c>
      <c r="L21" s="7">
        <v>0.98512739051890597</v>
      </c>
      <c r="M21" s="8">
        <v>25241</v>
      </c>
      <c r="N21" s="6">
        <v>12458</v>
      </c>
      <c r="O21" s="7">
        <v>0.19694263085508301</v>
      </c>
      <c r="P21" s="8">
        <v>4668</v>
      </c>
      <c r="Q21" s="6">
        <v>2808</v>
      </c>
      <c r="R21" s="7">
        <v>0.22539733504575399</v>
      </c>
      <c r="S21" s="7">
        <v>4.4390344151635397E-2</v>
      </c>
      <c r="T21" s="7">
        <v>7.3794204593957996E-2</v>
      </c>
      <c r="U21" s="7">
        <v>0.184937205340517</v>
      </c>
      <c r="V21" s="9">
        <v>0.1</v>
      </c>
      <c r="W21" s="10"/>
      <c r="X21" s="3"/>
      <c r="Y21" s="3"/>
    </row>
    <row r="22" spans="1:25">
      <c r="A22" s="131"/>
      <c r="B22" s="131"/>
      <c r="C22" s="131"/>
      <c r="D22" s="4" t="s">
        <v>84</v>
      </c>
      <c r="E22" s="5">
        <v>44279.417150694397</v>
      </c>
      <c r="F22" s="39" t="s">
        <v>101</v>
      </c>
      <c r="G22" s="40">
        <v>3</v>
      </c>
      <c r="H22" s="41">
        <f t="shared" si="4"/>
        <v>6.426735218508997E-4</v>
      </c>
      <c r="I22" s="42">
        <f t="shared" si="5"/>
        <v>4.7425581358584822E-5</v>
      </c>
      <c r="J22" s="6">
        <v>64212</v>
      </c>
      <c r="K22" s="6">
        <v>63257</v>
      </c>
      <c r="L22" s="7">
        <v>0.98512739051890597</v>
      </c>
      <c r="M22" s="8">
        <v>25241</v>
      </c>
      <c r="N22" s="6">
        <v>12458</v>
      </c>
      <c r="O22" s="7">
        <v>0.19694263085508301</v>
      </c>
      <c r="P22" s="8">
        <v>4668</v>
      </c>
      <c r="Q22" s="6">
        <v>2808</v>
      </c>
      <c r="R22" s="7">
        <v>0.22539733504575399</v>
      </c>
      <c r="S22" s="7">
        <v>4.4390344151635397E-2</v>
      </c>
      <c r="T22" s="7">
        <v>7.3794204593957996E-2</v>
      </c>
      <c r="U22" s="7">
        <v>0.184937205340517</v>
      </c>
      <c r="V22" s="9">
        <v>0.1</v>
      </c>
      <c r="W22" s="10"/>
      <c r="X22" s="3"/>
      <c r="Y22" s="3"/>
    </row>
    <row r="23" spans="1:25">
      <c r="A23" s="131"/>
      <c r="B23" s="131"/>
      <c r="C23" s="131"/>
      <c r="D23" s="4"/>
      <c r="E23" s="5"/>
      <c r="F23" s="5"/>
      <c r="G23" s="5"/>
      <c r="H23" s="5"/>
      <c r="I23" s="5"/>
      <c r="J23" s="6"/>
      <c r="K23" s="6"/>
      <c r="L23" s="7"/>
      <c r="M23" s="8"/>
      <c r="N23" s="6"/>
      <c r="O23" s="7"/>
      <c r="P23" s="8"/>
      <c r="Q23" s="6"/>
      <c r="R23" s="7"/>
      <c r="S23" s="7"/>
      <c r="T23" s="7"/>
      <c r="U23" s="7"/>
      <c r="V23" s="9"/>
      <c r="W23" s="10"/>
      <c r="X23" s="3"/>
      <c r="Y23" s="3"/>
    </row>
    <row r="24" spans="1:25" ht="30.6">
      <c r="A24" s="131"/>
      <c r="B24" s="131"/>
      <c r="C24" s="132"/>
      <c r="D24" s="4" t="s">
        <v>86</v>
      </c>
      <c r="E24" s="5">
        <v>44286.482853784699</v>
      </c>
      <c r="F24" s="5"/>
      <c r="G24" s="5"/>
      <c r="H24" s="5"/>
      <c r="I24" s="5"/>
      <c r="J24" s="6">
        <v>24975</v>
      </c>
      <c r="K24" s="6">
        <v>24267</v>
      </c>
      <c r="L24" s="7">
        <v>0.97165165165165202</v>
      </c>
      <c r="M24" s="8">
        <v>20308</v>
      </c>
      <c r="N24" s="6">
        <v>10892</v>
      </c>
      <c r="O24" s="7">
        <v>0.44883998846169698</v>
      </c>
      <c r="P24" s="8">
        <v>2944</v>
      </c>
      <c r="Q24" s="6">
        <v>2027</v>
      </c>
      <c r="R24" s="7">
        <v>0.186099889827396</v>
      </c>
      <c r="S24" s="7">
        <v>8.3529072402851595E-2</v>
      </c>
      <c r="T24" s="7">
        <v>0.121317014876169</v>
      </c>
      <c r="U24" s="7">
        <v>0.144967500492417</v>
      </c>
      <c r="V24" s="9">
        <v>1.3</v>
      </c>
      <c r="W24" s="10" t="s">
        <v>87</v>
      </c>
      <c r="X24" s="3"/>
      <c r="Y24" s="3"/>
    </row>
    <row r="25" spans="1:25">
      <c r="A25" s="131"/>
      <c r="B25" s="131"/>
      <c r="C25" s="52"/>
      <c r="D25" s="4" t="s">
        <v>86</v>
      </c>
      <c r="E25" s="5">
        <v>44286.482853784699</v>
      </c>
      <c r="F25" s="39" t="s">
        <v>37</v>
      </c>
      <c r="G25" s="40">
        <v>14</v>
      </c>
      <c r="H25" s="41">
        <f>G25/P$24</f>
        <v>4.755434782608696E-3</v>
      </c>
      <c r="I25" s="42">
        <f>+G25/K$24</f>
        <v>5.7691515226439196E-4</v>
      </c>
      <c r="J25" s="6">
        <v>24975</v>
      </c>
      <c r="K25" s="6">
        <v>24267</v>
      </c>
      <c r="L25" s="7">
        <v>0.97165165165165202</v>
      </c>
      <c r="M25" s="8">
        <v>20308</v>
      </c>
      <c r="N25" s="6">
        <v>10892</v>
      </c>
      <c r="O25" s="7">
        <v>0.44883998846169698</v>
      </c>
      <c r="P25" s="8">
        <v>2944</v>
      </c>
      <c r="Q25" s="6">
        <v>2027</v>
      </c>
      <c r="R25" s="7">
        <v>0.186099889827396</v>
      </c>
      <c r="S25" s="7">
        <v>8.3529072402851595E-2</v>
      </c>
      <c r="T25" s="7">
        <v>0.121317014876169</v>
      </c>
      <c r="U25" s="7">
        <v>0.144967500492417</v>
      </c>
      <c r="V25" s="9">
        <v>1.3</v>
      </c>
      <c r="W25" s="10"/>
      <c r="X25" s="3"/>
      <c r="Y25" s="3"/>
    </row>
    <row r="26" spans="1:25">
      <c r="A26" s="131"/>
      <c r="B26" s="131"/>
      <c r="C26" s="52"/>
      <c r="D26" s="4" t="s">
        <v>86</v>
      </c>
      <c r="E26" s="5">
        <v>44286.482853784699</v>
      </c>
      <c r="F26" s="39" t="s">
        <v>101</v>
      </c>
      <c r="G26" s="40">
        <v>7</v>
      </c>
      <c r="H26" s="41">
        <f t="shared" ref="H26:H27" si="6">G26/P$24</f>
        <v>2.377717391304348E-3</v>
      </c>
      <c r="I26" s="42">
        <f t="shared" ref="I26:I27" si="7">+G26/K$24</f>
        <v>2.8845757613219598E-4</v>
      </c>
      <c r="J26" s="6">
        <v>24975</v>
      </c>
      <c r="K26" s="6">
        <v>24267</v>
      </c>
      <c r="L26" s="7">
        <v>0.97165165165165202</v>
      </c>
      <c r="M26" s="8">
        <v>20308</v>
      </c>
      <c r="N26" s="6">
        <v>10892</v>
      </c>
      <c r="O26" s="7">
        <v>0.44883998846169698</v>
      </c>
      <c r="P26" s="8">
        <v>2944</v>
      </c>
      <c r="Q26" s="6">
        <v>2027</v>
      </c>
      <c r="R26" s="7">
        <v>0.186099889827396</v>
      </c>
      <c r="S26" s="7">
        <v>8.3529072402851595E-2</v>
      </c>
      <c r="T26" s="7">
        <v>0.121317014876169</v>
      </c>
      <c r="U26" s="7">
        <v>0.144967500492417</v>
      </c>
      <c r="V26" s="9">
        <v>1.3</v>
      </c>
      <c r="W26" s="10"/>
      <c r="X26" s="3"/>
      <c r="Y26" s="3"/>
    </row>
    <row r="27" spans="1:25">
      <c r="A27" s="131"/>
      <c r="B27" s="131"/>
      <c r="C27" s="52"/>
      <c r="D27" s="4" t="s">
        <v>86</v>
      </c>
      <c r="E27" s="5">
        <v>44286.482853784699</v>
      </c>
      <c r="F27" s="39" t="s">
        <v>100</v>
      </c>
      <c r="G27" s="40">
        <v>10</v>
      </c>
      <c r="H27" s="41">
        <f t="shared" si="6"/>
        <v>3.3967391304347825E-3</v>
      </c>
      <c r="I27" s="42">
        <f t="shared" si="7"/>
        <v>4.1208225161742284E-4</v>
      </c>
      <c r="J27" s="6">
        <v>24975</v>
      </c>
      <c r="K27" s="6">
        <v>24267</v>
      </c>
      <c r="L27" s="7">
        <v>0.97165165165165202</v>
      </c>
      <c r="M27" s="8">
        <v>20308</v>
      </c>
      <c r="N27" s="6">
        <v>10892</v>
      </c>
      <c r="O27" s="7">
        <v>0.44883998846169698</v>
      </c>
      <c r="P27" s="8">
        <v>2944</v>
      </c>
      <c r="Q27" s="6">
        <v>2027</v>
      </c>
      <c r="R27" s="7">
        <v>0.186099889827396</v>
      </c>
      <c r="S27" s="7">
        <v>8.3529072402851595E-2</v>
      </c>
      <c r="T27" s="7">
        <v>0.121317014876169</v>
      </c>
      <c r="U27" s="7">
        <v>0.144967500492417</v>
      </c>
      <c r="V27" s="9">
        <v>1.3</v>
      </c>
      <c r="W27" s="10"/>
      <c r="X27" s="3"/>
      <c r="Y27" s="3"/>
    </row>
    <row r="28" spans="1:25">
      <c r="A28" s="131"/>
      <c r="B28" s="131"/>
      <c r="C28" s="135" t="s">
        <v>88</v>
      </c>
      <c r="D28" s="127"/>
      <c r="E28" s="53" t="s">
        <v>0</v>
      </c>
      <c r="F28" s="53"/>
      <c r="G28" s="53"/>
      <c r="H28" s="53"/>
      <c r="I28" s="53"/>
      <c r="J28" s="13">
        <v>282875</v>
      </c>
      <c r="K28" s="13">
        <v>278185</v>
      </c>
      <c r="L28" s="14">
        <v>0.98342023862129901</v>
      </c>
      <c r="M28" s="15">
        <v>119056</v>
      </c>
      <c r="N28" s="13">
        <v>60976</v>
      </c>
      <c r="O28" s="14">
        <v>0.21919226414077</v>
      </c>
      <c r="P28" s="15">
        <v>18497</v>
      </c>
      <c r="Q28" s="13">
        <v>11846</v>
      </c>
      <c r="R28" s="14">
        <v>0.19427315665179701</v>
      </c>
      <c r="S28" s="14">
        <v>4.2583173068281903E-2</v>
      </c>
      <c r="T28" s="14">
        <v>6.6491723133885697E-2</v>
      </c>
      <c r="U28" s="14">
        <v>0.155363862384088</v>
      </c>
      <c r="V28" s="53" t="s">
        <v>0</v>
      </c>
      <c r="W28" s="53" t="s">
        <v>0</v>
      </c>
      <c r="X28" s="3"/>
      <c r="Y28" s="3"/>
    </row>
    <row r="29" spans="1:25" ht="20.399999999999999">
      <c r="A29" s="131"/>
      <c r="B29" s="131"/>
      <c r="C29" s="129" t="s">
        <v>49</v>
      </c>
      <c r="D29" s="4" t="s">
        <v>89</v>
      </c>
      <c r="E29" s="5">
        <v>44260.416941631898</v>
      </c>
      <c r="F29" s="5"/>
      <c r="G29" s="5"/>
      <c r="H29" s="5"/>
      <c r="I29" s="5"/>
      <c r="J29" s="6">
        <v>81674</v>
      </c>
      <c r="K29" s="6">
        <v>55174</v>
      </c>
      <c r="L29" s="7">
        <v>0.67553933932463195</v>
      </c>
      <c r="M29" s="8">
        <v>16130</v>
      </c>
      <c r="N29" s="6">
        <v>9686</v>
      </c>
      <c r="O29" s="7">
        <v>0.17555370283104399</v>
      </c>
      <c r="P29" s="8">
        <v>325</v>
      </c>
      <c r="Q29" s="6">
        <v>244</v>
      </c>
      <c r="R29" s="7">
        <v>2.51909973157134E-2</v>
      </c>
      <c r="S29" s="7">
        <v>4.4223728567803697E-3</v>
      </c>
      <c r="T29" s="7">
        <v>5.8904556494000799E-3</v>
      </c>
      <c r="U29" s="7">
        <v>2.0148791072535598E-2</v>
      </c>
      <c r="V29" s="9">
        <v>0.1</v>
      </c>
      <c r="W29" s="10" t="s">
        <v>90</v>
      </c>
      <c r="X29" s="3"/>
      <c r="Y29" s="3"/>
    </row>
    <row r="30" spans="1:25">
      <c r="A30" s="131"/>
      <c r="B30" s="131"/>
      <c r="C30" s="130"/>
      <c r="D30" s="4" t="s">
        <v>89</v>
      </c>
      <c r="E30" s="5">
        <v>44260.416941631898</v>
      </c>
      <c r="F30" s="39" t="s">
        <v>77</v>
      </c>
      <c r="G30" s="40">
        <v>168</v>
      </c>
      <c r="H30" s="41">
        <f>G30/P$29</f>
        <v>0.51692307692307693</v>
      </c>
      <c r="I30" s="42">
        <f>+G30/K$29</f>
        <v>3.0449124587668104E-3</v>
      </c>
      <c r="J30" s="6">
        <v>81674</v>
      </c>
      <c r="K30" s="6">
        <v>55174</v>
      </c>
      <c r="L30" s="7">
        <v>0.67553933932463195</v>
      </c>
      <c r="M30" s="8">
        <v>16130</v>
      </c>
      <c r="N30" s="6">
        <v>9686</v>
      </c>
      <c r="O30" s="7">
        <v>0.17555370283104399</v>
      </c>
      <c r="P30" s="8">
        <v>325</v>
      </c>
      <c r="Q30" s="6">
        <v>244</v>
      </c>
      <c r="R30" s="7">
        <v>2.51909973157134E-2</v>
      </c>
      <c r="S30" s="7">
        <v>4.4223728567803697E-3</v>
      </c>
      <c r="T30" s="7">
        <v>5.8904556494000799E-3</v>
      </c>
      <c r="U30" s="7">
        <v>2.0148791072535598E-2</v>
      </c>
      <c r="V30" s="9">
        <v>0.1</v>
      </c>
      <c r="W30" s="10"/>
      <c r="X30" s="3"/>
      <c r="Y30" s="3"/>
    </row>
    <row r="31" spans="1:25">
      <c r="A31" s="131"/>
      <c r="B31" s="131"/>
      <c r="C31" s="130"/>
      <c r="D31" s="4"/>
      <c r="E31" s="5"/>
      <c r="F31" s="5"/>
      <c r="G31" s="5"/>
      <c r="H31" s="5"/>
      <c r="I31" s="5"/>
      <c r="J31" s="6"/>
      <c r="K31" s="6"/>
      <c r="L31" s="7"/>
      <c r="M31" s="8"/>
      <c r="N31" s="6"/>
      <c r="O31" s="7"/>
      <c r="P31" s="8"/>
      <c r="Q31" s="6"/>
      <c r="R31" s="7"/>
      <c r="S31" s="7"/>
      <c r="T31" s="7"/>
      <c r="U31" s="7"/>
      <c r="V31" s="9"/>
      <c r="W31" s="10"/>
      <c r="X31" s="3"/>
      <c r="Y31" s="3"/>
    </row>
    <row r="32" spans="1:25" ht="20.399999999999999">
      <c r="A32" s="131"/>
      <c r="B32" s="131"/>
      <c r="C32" s="131"/>
      <c r="D32" s="4" t="s">
        <v>91</v>
      </c>
      <c r="E32" s="5">
        <v>44274.375416516203</v>
      </c>
      <c r="F32" s="5"/>
      <c r="G32" s="5"/>
      <c r="H32" s="5"/>
      <c r="I32" s="5"/>
      <c r="J32" s="6">
        <v>81505</v>
      </c>
      <c r="K32" s="6">
        <v>54920</v>
      </c>
      <c r="L32" s="7">
        <v>0.67382369179804902</v>
      </c>
      <c r="M32" s="8">
        <v>16303</v>
      </c>
      <c r="N32" s="6">
        <v>9625</v>
      </c>
      <c r="O32" s="7">
        <v>0.175254916241806</v>
      </c>
      <c r="P32" s="8">
        <v>434</v>
      </c>
      <c r="Q32" s="6">
        <v>310</v>
      </c>
      <c r="R32" s="7">
        <v>3.2207792207792199E-2</v>
      </c>
      <c r="S32" s="7">
        <v>5.6445739257101196E-3</v>
      </c>
      <c r="T32" s="7">
        <v>7.9024034959941699E-3</v>
      </c>
      <c r="U32" s="7">
        <v>2.6620867325032199E-2</v>
      </c>
      <c r="V32" s="9">
        <v>0.1</v>
      </c>
      <c r="W32" s="10" t="s">
        <v>92</v>
      </c>
      <c r="X32" s="3"/>
      <c r="Y32" s="3"/>
    </row>
    <row r="33" spans="1:25">
      <c r="A33" s="131"/>
      <c r="B33" s="131"/>
      <c r="C33" s="131"/>
      <c r="D33" s="4" t="s">
        <v>91</v>
      </c>
      <c r="E33" s="5">
        <v>44274.375416516203</v>
      </c>
      <c r="F33" s="39" t="s">
        <v>77</v>
      </c>
      <c r="G33" s="40">
        <v>240</v>
      </c>
      <c r="H33" s="41">
        <f>G33/P$32</f>
        <v>0.55299539170506917</v>
      </c>
      <c r="I33" s="42">
        <f>+G33/K$32</f>
        <v>4.3699927166788053E-3</v>
      </c>
      <c r="J33" s="6">
        <v>81505</v>
      </c>
      <c r="K33" s="6">
        <v>54920</v>
      </c>
      <c r="L33" s="7">
        <v>0.67382369179804902</v>
      </c>
      <c r="M33" s="8">
        <v>16303</v>
      </c>
      <c r="N33" s="6">
        <v>9625</v>
      </c>
      <c r="O33" s="7">
        <v>0.175254916241806</v>
      </c>
      <c r="P33" s="8">
        <v>434</v>
      </c>
      <c r="Q33" s="6">
        <v>310</v>
      </c>
      <c r="R33" s="7">
        <v>3.2207792207792199E-2</v>
      </c>
      <c r="S33" s="7">
        <v>5.6445739257101196E-3</v>
      </c>
      <c r="T33" s="7">
        <v>7.9024034959941699E-3</v>
      </c>
      <c r="U33" s="7">
        <v>2.6620867325032199E-2</v>
      </c>
      <c r="V33" s="9">
        <v>0.1</v>
      </c>
      <c r="W33" s="10"/>
      <c r="X33" s="3"/>
      <c r="Y33" s="3"/>
    </row>
    <row r="34" spans="1:25">
      <c r="A34" s="131"/>
      <c r="B34" s="131"/>
      <c r="C34" s="131"/>
      <c r="D34" s="4"/>
      <c r="E34" s="5"/>
      <c r="F34" s="5"/>
      <c r="G34" s="5"/>
      <c r="H34" s="5"/>
      <c r="I34" s="5"/>
      <c r="J34" s="6"/>
      <c r="K34" s="6"/>
      <c r="L34" s="7"/>
      <c r="M34" s="8"/>
      <c r="N34" s="6"/>
      <c r="O34" s="7"/>
      <c r="P34" s="8"/>
      <c r="Q34" s="6"/>
      <c r="R34" s="7"/>
      <c r="S34" s="7"/>
      <c r="T34" s="7"/>
      <c r="U34" s="7"/>
      <c r="V34" s="9"/>
      <c r="W34" s="10"/>
      <c r="X34" s="3"/>
      <c r="Y34" s="3"/>
    </row>
    <row r="35" spans="1:25">
      <c r="A35" s="131"/>
      <c r="B35" s="131"/>
      <c r="C35" s="132"/>
      <c r="D35" s="4" t="s">
        <v>93</v>
      </c>
      <c r="E35" s="5">
        <v>44277.417032175901</v>
      </c>
      <c r="F35" s="5"/>
      <c r="G35" s="5"/>
      <c r="H35" s="5"/>
      <c r="I35" s="5"/>
      <c r="J35" s="6">
        <v>81394</v>
      </c>
      <c r="K35" s="6">
        <v>54930</v>
      </c>
      <c r="L35" s="7">
        <v>0.67486546919920398</v>
      </c>
      <c r="M35" s="8">
        <v>15939</v>
      </c>
      <c r="N35" s="6">
        <v>9106</v>
      </c>
      <c r="O35" s="7">
        <v>0.165774622246496</v>
      </c>
      <c r="P35" s="8">
        <v>251</v>
      </c>
      <c r="Q35" s="6">
        <v>114</v>
      </c>
      <c r="R35" s="7">
        <v>1.2519218097957399E-2</v>
      </c>
      <c r="S35" s="7">
        <v>2.0753686510103799E-3</v>
      </c>
      <c r="T35" s="7">
        <v>4.5694520298561799E-3</v>
      </c>
      <c r="U35" s="7">
        <v>1.5747537486667899E-2</v>
      </c>
      <c r="V35" s="9">
        <v>0.6</v>
      </c>
      <c r="W35" s="10" t="s">
        <v>94</v>
      </c>
      <c r="X35" s="3"/>
      <c r="Y35" s="3"/>
    </row>
    <row r="36" spans="1:25">
      <c r="A36" s="131"/>
      <c r="B36" s="131"/>
      <c r="C36" s="52"/>
      <c r="D36" s="4" t="s">
        <v>93</v>
      </c>
      <c r="E36" s="5">
        <v>44277.417032175901</v>
      </c>
      <c r="F36" s="39" t="s">
        <v>102</v>
      </c>
      <c r="G36" s="40">
        <v>0</v>
      </c>
      <c r="H36" s="41">
        <f>G36/P$36</f>
        <v>0</v>
      </c>
      <c r="I36" s="42">
        <f>+G36/K$36</f>
        <v>0</v>
      </c>
      <c r="J36" s="6">
        <v>81394</v>
      </c>
      <c r="K36" s="6">
        <v>54930</v>
      </c>
      <c r="L36" s="7">
        <v>0.67486546919920398</v>
      </c>
      <c r="M36" s="8">
        <v>15939</v>
      </c>
      <c r="N36" s="6">
        <v>9106</v>
      </c>
      <c r="O36" s="7">
        <v>0.165774622246496</v>
      </c>
      <c r="P36" s="8">
        <v>251</v>
      </c>
      <c r="Q36" s="6">
        <v>114</v>
      </c>
      <c r="R36" s="7">
        <v>1.2519218097957399E-2</v>
      </c>
      <c r="S36" s="7">
        <v>2.0753686510103799E-3</v>
      </c>
      <c r="T36" s="7">
        <v>4.5694520298561799E-3</v>
      </c>
      <c r="U36" s="7">
        <v>1.5747537486667899E-2</v>
      </c>
      <c r="V36" s="9">
        <v>0.6</v>
      </c>
      <c r="W36" s="10"/>
      <c r="X36" s="3"/>
      <c r="Y36" s="3"/>
    </row>
    <row r="37" spans="1:25">
      <c r="A37" s="131"/>
      <c r="B37" s="131"/>
      <c r="C37" s="52"/>
      <c r="D37" s="4" t="s">
        <v>93</v>
      </c>
      <c r="E37" s="5">
        <v>44277.417032175901</v>
      </c>
      <c r="F37" s="39" t="s">
        <v>103</v>
      </c>
      <c r="G37" s="40">
        <v>31</v>
      </c>
      <c r="H37" s="41">
        <f t="shared" ref="H37:H40" si="8">G37/P$36</f>
        <v>0.12350597609561753</v>
      </c>
      <c r="I37" s="42">
        <f t="shared" ref="I37:I40" si="9">+G37/K$36</f>
        <v>5.643546331694884E-4</v>
      </c>
      <c r="J37" s="6">
        <v>81394</v>
      </c>
      <c r="K37" s="6">
        <v>54930</v>
      </c>
      <c r="L37" s="7">
        <v>0.67486546919920398</v>
      </c>
      <c r="M37" s="8">
        <v>15939</v>
      </c>
      <c r="N37" s="6">
        <v>9106</v>
      </c>
      <c r="O37" s="7">
        <v>0.165774622246496</v>
      </c>
      <c r="P37" s="8">
        <v>251</v>
      </c>
      <c r="Q37" s="6">
        <v>114</v>
      </c>
      <c r="R37" s="7">
        <v>1.2519218097957399E-2</v>
      </c>
      <c r="S37" s="7">
        <v>2.0753686510103799E-3</v>
      </c>
      <c r="T37" s="7">
        <v>4.5694520298561799E-3</v>
      </c>
      <c r="U37" s="7">
        <v>1.5747537486667899E-2</v>
      </c>
      <c r="V37" s="9">
        <v>0.6</v>
      </c>
      <c r="W37" s="10"/>
      <c r="X37" s="3"/>
      <c r="Y37" s="3"/>
    </row>
    <row r="38" spans="1:25">
      <c r="A38" s="131"/>
      <c r="B38" s="131"/>
      <c r="C38" s="52"/>
      <c r="D38" s="4" t="s">
        <v>93</v>
      </c>
      <c r="E38" s="5">
        <v>44277.417032175901</v>
      </c>
      <c r="F38" s="39" t="s">
        <v>104</v>
      </c>
      <c r="G38" s="40">
        <v>19</v>
      </c>
      <c r="H38" s="41">
        <f t="shared" si="8"/>
        <v>7.5697211155378488E-2</v>
      </c>
      <c r="I38" s="42">
        <f t="shared" si="9"/>
        <v>3.4589477516839613E-4</v>
      </c>
      <c r="J38" s="6">
        <v>81394</v>
      </c>
      <c r="K38" s="6">
        <v>54930</v>
      </c>
      <c r="L38" s="7">
        <v>0.67486546919920398</v>
      </c>
      <c r="M38" s="8">
        <v>15939</v>
      </c>
      <c r="N38" s="6">
        <v>9106</v>
      </c>
      <c r="O38" s="7">
        <v>0.165774622246496</v>
      </c>
      <c r="P38" s="8">
        <v>251</v>
      </c>
      <c r="Q38" s="6">
        <v>114</v>
      </c>
      <c r="R38" s="7">
        <v>1.2519218097957399E-2</v>
      </c>
      <c r="S38" s="7">
        <v>2.0753686510103799E-3</v>
      </c>
      <c r="T38" s="7">
        <v>4.5694520298561799E-3</v>
      </c>
      <c r="U38" s="7">
        <v>1.5747537486667899E-2</v>
      </c>
      <c r="V38" s="9">
        <v>0.6</v>
      </c>
      <c r="W38" s="10"/>
      <c r="X38" s="3"/>
      <c r="Y38" s="3"/>
    </row>
    <row r="39" spans="1:25">
      <c r="A39" s="131"/>
      <c r="B39" s="131"/>
      <c r="C39" s="52"/>
      <c r="D39" s="4" t="s">
        <v>93</v>
      </c>
      <c r="E39" s="5">
        <v>44277.417032175901</v>
      </c>
      <c r="F39" s="39" t="s">
        <v>105</v>
      </c>
      <c r="G39" s="40">
        <v>0</v>
      </c>
      <c r="H39" s="41">
        <f t="shared" si="8"/>
        <v>0</v>
      </c>
      <c r="I39" s="42">
        <f t="shared" si="9"/>
        <v>0</v>
      </c>
      <c r="J39" s="6">
        <v>81394</v>
      </c>
      <c r="K39" s="6">
        <v>54930</v>
      </c>
      <c r="L39" s="7">
        <v>0.67486546919920398</v>
      </c>
      <c r="M39" s="8">
        <v>15939</v>
      </c>
      <c r="N39" s="6">
        <v>9106</v>
      </c>
      <c r="O39" s="7">
        <v>0.165774622246496</v>
      </c>
      <c r="P39" s="8">
        <v>251</v>
      </c>
      <c r="Q39" s="6">
        <v>114</v>
      </c>
      <c r="R39" s="7">
        <v>1.2519218097957399E-2</v>
      </c>
      <c r="S39" s="7">
        <v>2.0753686510103799E-3</v>
      </c>
      <c r="T39" s="7">
        <v>4.5694520298561799E-3</v>
      </c>
      <c r="U39" s="7">
        <v>1.5747537486667899E-2</v>
      </c>
      <c r="V39" s="9">
        <v>0.6</v>
      </c>
      <c r="W39" s="10"/>
      <c r="X39" s="3"/>
      <c r="Y39" s="3"/>
    </row>
    <row r="40" spans="1:25">
      <c r="A40" s="131"/>
      <c r="B40" s="131"/>
      <c r="C40" s="52"/>
      <c r="D40" s="4" t="s">
        <v>93</v>
      </c>
      <c r="E40" s="5">
        <v>44277.417032175901</v>
      </c>
      <c r="F40" s="39" t="s">
        <v>106</v>
      </c>
      <c r="G40" s="40">
        <v>0</v>
      </c>
      <c r="H40" s="41">
        <f t="shared" si="8"/>
        <v>0</v>
      </c>
      <c r="I40" s="42">
        <f t="shared" si="9"/>
        <v>0</v>
      </c>
      <c r="J40" s="6">
        <v>81394</v>
      </c>
      <c r="K40" s="6">
        <v>54930</v>
      </c>
      <c r="L40" s="7">
        <v>0.67486546919920398</v>
      </c>
      <c r="M40" s="8">
        <v>15939</v>
      </c>
      <c r="N40" s="6">
        <v>9106</v>
      </c>
      <c r="O40" s="7">
        <v>0.165774622246496</v>
      </c>
      <c r="P40" s="8">
        <v>251</v>
      </c>
      <c r="Q40" s="6">
        <v>114</v>
      </c>
      <c r="R40" s="7">
        <v>1.2519218097957399E-2</v>
      </c>
      <c r="S40" s="7">
        <v>2.0753686510103799E-3</v>
      </c>
      <c r="T40" s="7">
        <v>4.5694520298561799E-3</v>
      </c>
      <c r="U40" s="7">
        <v>1.5747537486667899E-2</v>
      </c>
      <c r="V40" s="9">
        <v>0.6</v>
      </c>
      <c r="W40" s="10"/>
      <c r="X40" s="3"/>
      <c r="Y40" s="3"/>
    </row>
    <row r="41" spans="1:25">
      <c r="A41" s="131"/>
      <c r="B41" s="132"/>
      <c r="C41" s="135" t="s">
        <v>95</v>
      </c>
      <c r="D41" s="127"/>
      <c r="E41" s="53" t="s">
        <v>0</v>
      </c>
      <c r="F41" s="53"/>
      <c r="G41" s="53"/>
      <c r="H41" s="53"/>
      <c r="I41" s="53"/>
      <c r="J41" s="13">
        <v>244573</v>
      </c>
      <c r="K41" s="13">
        <v>165024</v>
      </c>
      <c r="L41" s="14">
        <v>0.67474332816786797</v>
      </c>
      <c r="M41" s="15">
        <v>48372</v>
      </c>
      <c r="N41" s="13">
        <v>28417</v>
      </c>
      <c r="O41" s="14">
        <v>0.172199195268567</v>
      </c>
      <c r="P41" s="15">
        <v>1010</v>
      </c>
      <c r="Q41" s="13">
        <v>668</v>
      </c>
      <c r="R41" s="14">
        <v>2.3507055635711E-2</v>
      </c>
      <c r="S41" s="14">
        <v>4.04789606360287E-3</v>
      </c>
      <c r="T41" s="14">
        <v>6.1203218925732E-3</v>
      </c>
      <c r="U41" s="14">
        <v>2.0879847845861201E-2</v>
      </c>
      <c r="V41" s="53" t="s">
        <v>0</v>
      </c>
      <c r="W41" s="53" t="s">
        <v>0</v>
      </c>
      <c r="X41" s="3"/>
      <c r="Y41" s="3"/>
    </row>
    <row r="42" spans="1:25">
      <c r="A42" s="132"/>
      <c r="B42" s="136" t="s">
        <v>96</v>
      </c>
      <c r="C42" s="126"/>
      <c r="D42" s="127"/>
      <c r="E42" s="16" t="s">
        <v>0</v>
      </c>
      <c r="F42" s="16"/>
      <c r="G42" s="16"/>
      <c r="H42" s="16"/>
      <c r="I42" s="16"/>
      <c r="J42" s="17">
        <v>527448</v>
      </c>
      <c r="K42" s="17">
        <v>443209</v>
      </c>
      <c r="L42" s="18">
        <v>0.840289469293655</v>
      </c>
      <c r="M42" s="19">
        <v>167428</v>
      </c>
      <c r="N42" s="17">
        <v>89393</v>
      </c>
      <c r="O42" s="18">
        <v>0.201694911430048</v>
      </c>
      <c r="P42" s="19">
        <v>19507</v>
      </c>
      <c r="Q42" s="17">
        <v>12514</v>
      </c>
      <c r="R42" s="18">
        <v>0.13998858971060399</v>
      </c>
      <c r="S42" s="18">
        <v>2.8234986202897501E-2</v>
      </c>
      <c r="T42" s="18">
        <v>4.4013095401943599E-2</v>
      </c>
      <c r="U42" s="18">
        <v>0.11650978330984101</v>
      </c>
      <c r="V42" s="16" t="s">
        <v>0</v>
      </c>
      <c r="W42" s="16" t="s">
        <v>0</v>
      </c>
      <c r="X42" s="3"/>
      <c r="Y42" s="3"/>
    </row>
    <row r="43" spans="1:25">
      <c r="A43" s="125" t="s">
        <v>97</v>
      </c>
      <c r="B43" s="126"/>
      <c r="C43" s="126"/>
      <c r="D43" s="127"/>
      <c r="E43" s="50" t="s">
        <v>0</v>
      </c>
      <c r="F43" s="50"/>
      <c r="G43" s="50"/>
      <c r="H43" s="50"/>
      <c r="I43" s="50"/>
      <c r="J43" s="21">
        <v>527448</v>
      </c>
      <c r="K43" s="21">
        <v>443209</v>
      </c>
      <c r="L43" s="22">
        <v>0.840289469293655</v>
      </c>
      <c r="M43" s="23">
        <v>167428</v>
      </c>
      <c r="N43" s="21">
        <v>89393</v>
      </c>
      <c r="O43" s="22">
        <v>0.201694911430048</v>
      </c>
      <c r="P43" s="23">
        <v>19507</v>
      </c>
      <c r="Q43" s="21">
        <v>12514</v>
      </c>
      <c r="R43" s="22">
        <v>0.13998858971060399</v>
      </c>
      <c r="S43" s="22">
        <v>2.8234986202897501E-2</v>
      </c>
      <c r="T43" s="22">
        <v>4.4013095401943599E-2</v>
      </c>
      <c r="U43" s="22">
        <v>0.11650978330984101</v>
      </c>
      <c r="V43" s="50" t="s">
        <v>0</v>
      </c>
      <c r="W43" s="50" t="s">
        <v>0</v>
      </c>
      <c r="X43" s="3"/>
      <c r="Y43" s="3"/>
    </row>
    <row r="44" spans="1:25">
      <c r="A44" s="128" t="s">
        <v>98</v>
      </c>
      <c r="B44" s="126"/>
      <c r="C44" s="126"/>
      <c r="D44" s="127"/>
      <c r="E44" s="51" t="s">
        <v>0</v>
      </c>
      <c r="F44" s="51"/>
      <c r="G44" s="51"/>
      <c r="H44" s="51"/>
      <c r="I44" s="51"/>
      <c r="J44" s="25">
        <v>527448</v>
      </c>
      <c r="K44" s="25">
        <v>443209</v>
      </c>
      <c r="L44" s="26">
        <v>0.840289469293655</v>
      </c>
      <c r="M44" s="27">
        <v>167428</v>
      </c>
      <c r="N44" s="25">
        <v>89393</v>
      </c>
      <c r="O44" s="26">
        <v>0.201694911430048</v>
      </c>
      <c r="P44" s="27">
        <v>19507</v>
      </c>
      <c r="Q44" s="25">
        <v>12514</v>
      </c>
      <c r="R44" s="26">
        <v>0.13998858971060399</v>
      </c>
      <c r="S44" s="26">
        <v>2.8234986202897501E-2</v>
      </c>
      <c r="T44" s="26">
        <v>4.4013095401943599E-2</v>
      </c>
      <c r="U44" s="26">
        <v>0.11650978330984101</v>
      </c>
      <c r="V44" s="51" t="s">
        <v>0</v>
      </c>
      <c r="W44" s="51" t="s">
        <v>0</v>
      </c>
      <c r="X44" s="3"/>
      <c r="Y44" s="3"/>
    </row>
    <row r="45" spans="1:25" ht="0" hidden="1" customHeight="1"/>
  </sheetData>
  <autoFilter ref="A3:W3" xr:uid="{00000000-0009-0000-0000-000002000000}"/>
  <mergeCells count="10">
    <mergeCell ref="A43:D43"/>
    <mergeCell ref="A44:D44"/>
    <mergeCell ref="A2:E2"/>
    <mergeCell ref="A4:A42"/>
    <mergeCell ref="B4:B41"/>
    <mergeCell ref="C4:C24"/>
    <mergeCell ref="C28:D28"/>
    <mergeCell ref="C29:C35"/>
    <mergeCell ref="C41:D41"/>
    <mergeCell ref="B42:D42"/>
  </mergeCells>
  <hyperlinks>
    <hyperlink ref="D4" r:id="rId1" xr:uid="{00000000-0004-0000-0200-000000000000}"/>
    <hyperlink ref="D9" r:id="rId2" xr:uid="{00000000-0004-0000-0200-000001000000}"/>
    <hyperlink ref="D14" r:id="rId3" xr:uid="{00000000-0004-0000-0200-000002000000}"/>
    <hyperlink ref="D19" r:id="rId4" xr:uid="{00000000-0004-0000-0200-000003000000}"/>
    <hyperlink ref="D24" r:id="rId5" xr:uid="{00000000-0004-0000-0200-000004000000}"/>
    <hyperlink ref="D29" r:id="rId6" xr:uid="{00000000-0004-0000-0200-000005000000}"/>
    <hyperlink ref="D32" r:id="rId7" xr:uid="{00000000-0004-0000-0200-000006000000}"/>
    <hyperlink ref="D35" r:id="rId8" xr:uid="{00000000-0004-0000-0200-000007000000}"/>
    <hyperlink ref="D5" r:id="rId9" xr:uid="{00000000-0004-0000-0200-000008000000}"/>
    <hyperlink ref="D6" r:id="rId10" xr:uid="{00000000-0004-0000-0200-000009000000}"/>
    <hyperlink ref="D7" r:id="rId11" xr:uid="{00000000-0004-0000-0200-00000A000000}"/>
    <hyperlink ref="D10" r:id="rId12" xr:uid="{00000000-0004-0000-0200-00000B000000}"/>
    <hyperlink ref="D11" r:id="rId13" xr:uid="{00000000-0004-0000-0200-00000C000000}"/>
    <hyperlink ref="D12" r:id="rId14" xr:uid="{00000000-0004-0000-0200-00000D000000}"/>
    <hyperlink ref="D15" r:id="rId15" xr:uid="{00000000-0004-0000-0200-00000E000000}"/>
    <hyperlink ref="D16" r:id="rId16" xr:uid="{00000000-0004-0000-0200-00000F000000}"/>
    <hyperlink ref="D17" r:id="rId17" xr:uid="{00000000-0004-0000-0200-000010000000}"/>
    <hyperlink ref="D20" r:id="rId18" xr:uid="{00000000-0004-0000-0200-000011000000}"/>
    <hyperlink ref="D21" r:id="rId19" xr:uid="{00000000-0004-0000-0200-000012000000}"/>
    <hyperlink ref="D22" r:id="rId20" xr:uid="{00000000-0004-0000-0200-000013000000}"/>
    <hyperlink ref="D25" r:id="rId21" xr:uid="{00000000-0004-0000-0200-000014000000}"/>
    <hyperlink ref="D26" r:id="rId22" xr:uid="{00000000-0004-0000-0200-000015000000}"/>
    <hyperlink ref="D27" r:id="rId23" xr:uid="{00000000-0004-0000-0200-000016000000}"/>
    <hyperlink ref="D30" r:id="rId24" xr:uid="{00000000-0004-0000-0200-000017000000}"/>
    <hyperlink ref="D33" r:id="rId25" xr:uid="{00000000-0004-0000-0200-000018000000}"/>
    <hyperlink ref="D36" r:id="rId26" xr:uid="{00000000-0004-0000-0200-000019000000}"/>
    <hyperlink ref="D37" r:id="rId27" xr:uid="{00000000-0004-0000-0200-00001A000000}"/>
    <hyperlink ref="D38" r:id="rId28" xr:uid="{00000000-0004-0000-0200-00001B000000}"/>
    <hyperlink ref="D39" r:id="rId29" xr:uid="{00000000-0004-0000-0200-00001C000000}"/>
    <hyperlink ref="D40" r:id="rId30" xr:uid="{00000000-0004-0000-0200-00001D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5"/>
  <sheetViews>
    <sheetView topLeftCell="A13" workbookViewId="0">
      <selection activeCell="F19" sqref="F19:I21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5" width="9.5546875" style="2" customWidth="1"/>
    <col min="6" max="6" width="13.88671875" style="2" customWidth="1"/>
    <col min="7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38" customFormat="1" ht="42" customHeight="1">
      <c r="A2" s="123" t="s">
        <v>146</v>
      </c>
      <c r="B2" s="124"/>
      <c r="C2" s="124"/>
      <c r="D2" s="124"/>
      <c r="E2" s="124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73"/>
    </row>
    <row r="3" spans="1:25" ht="31.8">
      <c r="A3" s="47" t="s">
        <v>1</v>
      </c>
      <c r="B3" s="48" t="s">
        <v>2</v>
      </c>
      <c r="C3" s="47" t="s">
        <v>3</v>
      </c>
      <c r="D3" s="47" t="s">
        <v>4</v>
      </c>
      <c r="E3" s="48" t="s">
        <v>5</v>
      </c>
      <c r="F3" s="32" t="s">
        <v>32</v>
      </c>
      <c r="G3" s="33" t="s">
        <v>33</v>
      </c>
      <c r="H3" s="34" t="s">
        <v>34</v>
      </c>
      <c r="I3" s="34" t="s">
        <v>35</v>
      </c>
      <c r="J3" s="48" t="s">
        <v>6</v>
      </c>
      <c r="K3" s="48" t="s">
        <v>7</v>
      </c>
      <c r="L3" s="48" t="s">
        <v>8</v>
      </c>
      <c r="M3" s="48" t="s">
        <v>11</v>
      </c>
      <c r="N3" s="48" t="s">
        <v>9</v>
      </c>
      <c r="O3" s="48" t="s">
        <v>10</v>
      </c>
      <c r="P3" s="48" t="s">
        <v>15</v>
      </c>
      <c r="Q3" s="48" t="s">
        <v>12</v>
      </c>
      <c r="R3" s="48" t="s">
        <v>14</v>
      </c>
      <c r="S3" s="48" t="s">
        <v>13</v>
      </c>
      <c r="T3" s="48" t="s">
        <v>16</v>
      </c>
      <c r="U3" s="48" t="s">
        <v>17</v>
      </c>
      <c r="V3" s="48" t="s">
        <v>18</v>
      </c>
      <c r="W3" s="48" t="s">
        <v>19</v>
      </c>
      <c r="X3" s="3"/>
      <c r="Y3" s="3"/>
    </row>
    <row r="4" spans="1:25" ht="20.399999999999999">
      <c r="A4" s="129" t="s">
        <v>20</v>
      </c>
      <c r="B4" s="133">
        <v>44287</v>
      </c>
      <c r="C4" s="129" t="s">
        <v>21</v>
      </c>
      <c r="D4" s="4" t="s">
        <v>107</v>
      </c>
      <c r="E4" s="5">
        <v>44294.451445983803</v>
      </c>
      <c r="F4" s="5"/>
      <c r="G4" s="5"/>
      <c r="H4" s="5"/>
      <c r="I4" s="5"/>
      <c r="J4" s="6">
        <v>24942</v>
      </c>
      <c r="K4" s="6">
        <v>24923</v>
      </c>
      <c r="L4" s="7">
        <v>0.999238232699864</v>
      </c>
      <c r="M4" s="8">
        <v>24037</v>
      </c>
      <c r="N4" s="6">
        <v>11294</v>
      </c>
      <c r="O4" s="7">
        <v>0.45315571961641898</v>
      </c>
      <c r="P4" s="8">
        <v>3714</v>
      </c>
      <c r="Q4" s="6">
        <v>2430</v>
      </c>
      <c r="R4" s="7">
        <v>0.21515849123428399</v>
      </c>
      <c r="S4" s="7">
        <v>9.7500300926854702E-2</v>
      </c>
      <c r="T4" s="7">
        <v>0.14901897845363701</v>
      </c>
      <c r="U4" s="7">
        <v>0.154511794317094</v>
      </c>
      <c r="V4" s="9">
        <v>0.3</v>
      </c>
      <c r="W4" s="10" t="s">
        <v>108</v>
      </c>
      <c r="X4" s="3"/>
      <c r="Y4" s="3"/>
    </row>
    <row r="5" spans="1:25">
      <c r="A5" s="130"/>
      <c r="B5" s="134"/>
      <c r="C5" s="130"/>
      <c r="D5" s="4" t="s">
        <v>107</v>
      </c>
      <c r="E5" s="5">
        <v>44294.451445983803</v>
      </c>
      <c r="F5" s="39" t="s">
        <v>124</v>
      </c>
      <c r="G5" s="40">
        <v>37</v>
      </c>
      <c r="H5" s="41">
        <f>G5/P$4</f>
        <v>9.9623047926763603E-3</v>
      </c>
      <c r="I5" s="42">
        <f>+G5/K$4</f>
        <v>1.484572483248405E-3</v>
      </c>
      <c r="J5" s="6">
        <v>24942</v>
      </c>
      <c r="K5" s="6">
        <v>24923</v>
      </c>
      <c r="L5" s="7">
        <v>0.999238232699864</v>
      </c>
      <c r="M5" s="8">
        <v>24037</v>
      </c>
      <c r="N5" s="6">
        <v>11294</v>
      </c>
      <c r="O5" s="7">
        <v>0.45315571961641898</v>
      </c>
      <c r="P5" s="8">
        <v>3714</v>
      </c>
      <c r="Q5" s="6">
        <v>2430</v>
      </c>
      <c r="R5" s="7">
        <v>0.21515849123428399</v>
      </c>
      <c r="S5" s="7">
        <v>9.7500300926854702E-2</v>
      </c>
      <c r="T5" s="7">
        <v>0.14901897845363701</v>
      </c>
      <c r="U5" s="7">
        <v>0.154511794317094</v>
      </c>
      <c r="V5" s="9">
        <v>0.3</v>
      </c>
      <c r="W5" s="10"/>
      <c r="X5" s="72"/>
      <c r="Y5" s="72"/>
    </row>
    <row r="6" spans="1:25">
      <c r="A6" s="130"/>
      <c r="B6" s="134"/>
      <c r="C6" s="130"/>
      <c r="D6" s="4" t="s">
        <v>107</v>
      </c>
      <c r="E6" s="5">
        <v>44294.451445983803</v>
      </c>
      <c r="F6" s="39" t="s">
        <v>125</v>
      </c>
      <c r="G6" s="40">
        <v>4</v>
      </c>
      <c r="H6" s="41">
        <f t="shared" ref="H6" si="0">G6/P$4</f>
        <v>1.0770059235325794E-3</v>
      </c>
      <c r="I6" s="42">
        <f t="shared" ref="I6" si="1">+G6/K$4</f>
        <v>1.6049432251334108E-4</v>
      </c>
      <c r="J6" s="6">
        <v>24942</v>
      </c>
      <c r="K6" s="6">
        <v>24923</v>
      </c>
      <c r="L6" s="7">
        <v>0.999238232699864</v>
      </c>
      <c r="M6" s="8">
        <v>24037</v>
      </c>
      <c r="N6" s="6">
        <v>11294</v>
      </c>
      <c r="O6" s="7">
        <v>0.45315571961641898</v>
      </c>
      <c r="P6" s="8">
        <v>3714</v>
      </c>
      <c r="Q6" s="6">
        <v>2430</v>
      </c>
      <c r="R6" s="7">
        <v>0.21515849123428399</v>
      </c>
      <c r="S6" s="7">
        <v>9.7500300926854702E-2</v>
      </c>
      <c r="T6" s="7">
        <v>0.14901897845363701</v>
      </c>
      <c r="U6" s="7">
        <v>0.154511794317094</v>
      </c>
      <c r="V6" s="9">
        <v>0.3</v>
      </c>
      <c r="W6" s="10"/>
      <c r="X6" s="72"/>
      <c r="Y6" s="72"/>
    </row>
    <row r="7" spans="1:25">
      <c r="A7" s="130"/>
      <c r="B7" s="134"/>
      <c r="C7" s="130"/>
      <c r="D7" s="4"/>
      <c r="E7" s="5"/>
      <c r="F7" s="5"/>
      <c r="G7" s="5"/>
      <c r="H7" s="5"/>
      <c r="I7" s="5"/>
      <c r="J7" s="6"/>
      <c r="K7" s="6"/>
      <c r="L7" s="7"/>
      <c r="M7" s="8"/>
      <c r="N7" s="6"/>
      <c r="O7" s="7"/>
      <c r="P7" s="8"/>
      <c r="Q7" s="6"/>
      <c r="R7" s="7"/>
      <c r="S7" s="7"/>
      <c r="T7" s="7"/>
      <c r="U7" s="7"/>
      <c r="V7" s="9"/>
      <c r="W7" s="10"/>
      <c r="X7" s="72"/>
      <c r="Y7" s="72"/>
    </row>
    <row r="8" spans="1:25" ht="30.6">
      <c r="A8" s="131"/>
      <c r="B8" s="131"/>
      <c r="C8" s="131"/>
      <c r="D8" s="4" t="s">
        <v>109</v>
      </c>
      <c r="E8" s="5">
        <v>44301.546318599503</v>
      </c>
      <c r="F8" s="5"/>
      <c r="G8" s="5"/>
      <c r="H8" s="5"/>
      <c r="I8" s="5"/>
      <c r="J8" s="6">
        <v>24888</v>
      </c>
      <c r="K8" s="6">
        <v>24871</v>
      </c>
      <c r="L8" s="7">
        <v>0.99931693989071002</v>
      </c>
      <c r="M8" s="8">
        <v>23087</v>
      </c>
      <c r="N8" s="6">
        <v>11486</v>
      </c>
      <c r="O8" s="7">
        <v>0.46182300671464799</v>
      </c>
      <c r="P8" s="8">
        <v>3371</v>
      </c>
      <c r="Q8" s="6">
        <v>2305</v>
      </c>
      <c r="R8" s="7">
        <v>0.20067908758488601</v>
      </c>
      <c r="S8" s="7">
        <v>9.2678219613204105E-2</v>
      </c>
      <c r="T8" s="7">
        <v>0.135539383217402</v>
      </c>
      <c r="U8" s="7">
        <v>0.14601290769697201</v>
      </c>
      <c r="V8" s="9">
        <v>0.1</v>
      </c>
      <c r="W8" s="10" t="s">
        <v>110</v>
      </c>
      <c r="X8" s="3"/>
      <c r="Y8" s="3"/>
    </row>
    <row r="9" spans="1:25">
      <c r="A9" s="131"/>
      <c r="B9" s="131"/>
      <c r="C9" s="131"/>
      <c r="D9" s="4" t="s">
        <v>109</v>
      </c>
      <c r="E9" s="5">
        <v>44301.546318599503</v>
      </c>
      <c r="F9" s="39" t="s">
        <v>126</v>
      </c>
      <c r="G9" s="40">
        <v>59</v>
      </c>
      <c r="H9" s="41">
        <f>G9/P$8</f>
        <v>1.7502224859092256E-2</v>
      </c>
      <c r="I9" s="42">
        <f>+G9/K$8</f>
        <v>2.3722407623336414E-3</v>
      </c>
      <c r="J9" s="6">
        <v>24888</v>
      </c>
      <c r="K9" s="6">
        <v>24871</v>
      </c>
      <c r="L9" s="7">
        <v>0.99931693989071002</v>
      </c>
      <c r="M9" s="8">
        <v>23087</v>
      </c>
      <c r="N9" s="6">
        <v>11486</v>
      </c>
      <c r="O9" s="7">
        <v>0.46182300671464799</v>
      </c>
      <c r="P9" s="8">
        <v>3371</v>
      </c>
      <c r="Q9" s="6">
        <v>2305</v>
      </c>
      <c r="R9" s="7">
        <v>0.20067908758488601</v>
      </c>
      <c r="S9" s="7">
        <v>9.2678219613204105E-2</v>
      </c>
      <c r="T9" s="7">
        <v>0.135539383217402</v>
      </c>
      <c r="U9" s="7">
        <v>0.14601290769697201</v>
      </c>
      <c r="V9" s="9">
        <v>0.1</v>
      </c>
      <c r="W9" s="10"/>
      <c r="X9" s="72"/>
      <c r="Y9" s="72"/>
    </row>
    <row r="10" spans="1:25">
      <c r="A10" s="131"/>
      <c r="B10" s="131"/>
      <c r="C10" s="131"/>
      <c r="D10" s="4" t="s">
        <v>109</v>
      </c>
      <c r="E10" s="5">
        <v>44301.546318599503</v>
      </c>
      <c r="F10" s="39" t="s">
        <v>125</v>
      </c>
      <c r="G10" s="40">
        <v>6</v>
      </c>
      <c r="H10" s="41">
        <f t="shared" ref="H10:H11" si="2">G10/P$8</f>
        <v>1.7798872738059924E-3</v>
      </c>
      <c r="I10" s="42">
        <f t="shared" ref="I10:I11" si="3">+G10/K$8</f>
        <v>2.4124482328816694E-4</v>
      </c>
      <c r="J10" s="6">
        <v>24888</v>
      </c>
      <c r="K10" s="6">
        <v>24871</v>
      </c>
      <c r="L10" s="7">
        <v>0.99931693989071002</v>
      </c>
      <c r="M10" s="8">
        <v>23087</v>
      </c>
      <c r="N10" s="6">
        <v>11486</v>
      </c>
      <c r="O10" s="7">
        <v>0.46182300671464799</v>
      </c>
      <c r="P10" s="8">
        <v>3371</v>
      </c>
      <c r="Q10" s="6">
        <v>2305</v>
      </c>
      <c r="R10" s="7">
        <v>0.20067908758488601</v>
      </c>
      <c r="S10" s="7">
        <v>9.2678219613204105E-2</v>
      </c>
      <c r="T10" s="7">
        <v>0.135539383217402</v>
      </c>
      <c r="U10" s="7">
        <v>0.14601290769697201</v>
      </c>
      <c r="V10" s="9">
        <v>0.1</v>
      </c>
      <c r="W10" s="10"/>
      <c r="X10" s="72"/>
      <c r="Y10" s="72"/>
    </row>
    <row r="11" spans="1:25">
      <c r="A11" s="131"/>
      <c r="B11" s="131"/>
      <c r="C11" s="131"/>
      <c r="D11" s="4" t="s">
        <v>109</v>
      </c>
      <c r="E11" s="5">
        <v>44301.546318599503</v>
      </c>
      <c r="F11" s="39" t="s">
        <v>124</v>
      </c>
      <c r="G11" s="40">
        <v>7</v>
      </c>
      <c r="H11" s="41">
        <f t="shared" si="2"/>
        <v>2.0765351527736575E-3</v>
      </c>
      <c r="I11" s="42">
        <f t="shared" si="3"/>
        <v>2.8145229383619476E-4</v>
      </c>
      <c r="J11" s="6">
        <v>24888</v>
      </c>
      <c r="K11" s="6">
        <v>24871</v>
      </c>
      <c r="L11" s="7">
        <v>0.99931693989071002</v>
      </c>
      <c r="M11" s="8">
        <v>23087</v>
      </c>
      <c r="N11" s="6">
        <v>11486</v>
      </c>
      <c r="O11" s="7">
        <v>0.46182300671464799</v>
      </c>
      <c r="P11" s="8">
        <v>3371</v>
      </c>
      <c r="Q11" s="6">
        <v>2305</v>
      </c>
      <c r="R11" s="7">
        <v>0.20067908758488601</v>
      </c>
      <c r="S11" s="7">
        <v>9.2678219613204105E-2</v>
      </c>
      <c r="T11" s="7">
        <v>0.135539383217402</v>
      </c>
      <c r="U11" s="7">
        <v>0.14601290769697201</v>
      </c>
      <c r="V11" s="9">
        <v>0.1</v>
      </c>
      <c r="W11" s="10"/>
      <c r="X11" s="72"/>
      <c r="Y11" s="72"/>
    </row>
    <row r="12" spans="1:25">
      <c r="A12" s="131"/>
      <c r="B12" s="131"/>
      <c r="C12" s="131"/>
      <c r="D12" s="4"/>
      <c r="E12" s="5"/>
      <c r="F12" s="5"/>
      <c r="G12" s="5"/>
      <c r="H12" s="5"/>
      <c r="I12" s="5"/>
      <c r="J12" s="6"/>
      <c r="K12" s="6"/>
      <c r="L12" s="7"/>
      <c r="M12" s="8"/>
      <c r="N12" s="6"/>
      <c r="O12" s="7"/>
      <c r="P12" s="8"/>
      <c r="Q12" s="6"/>
      <c r="R12" s="7"/>
      <c r="S12" s="7"/>
      <c r="T12" s="7"/>
      <c r="U12" s="7"/>
      <c r="V12" s="9"/>
      <c r="W12" s="10"/>
      <c r="X12" s="72"/>
      <c r="Y12" s="72"/>
    </row>
    <row r="13" spans="1:25" ht="20.399999999999999">
      <c r="A13" s="131"/>
      <c r="B13" s="131"/>
      <c r="C13" s="131"/>
      <c r="D13" s="4" t="s">
        <v>111</v>
      </c>
      <c r="E13" s="5">
        <v>44308.673675381899</v>
      </c>
      <c r="F13" s="5"/>
      <c r="G13" s="5"/>
      <c r="H13" s="5"/>
      <c r="I13" s="5"/>
      <c r="J13" s="6">
        <v>24812</v>
      </c>
      <c r="K13" s="6">
        <v>24794</v>
      </c>
      <c r="L13" s="7">
        <v>0.99927454457520604</v>
      </c>
      <c r="M13" s="8">
        <v>23921</v>
      </c>
      <c r="N13" s="6">
        <v>11311</v>
      </c>
      <c r="O13" s="7">
        <v>0.45619908042268298</v>
      </c>
      <c r="P13" s="8">
        <v>3965</v>
      </c>
      <c r="Q13" s="6">
        <v>2750</v>
      </c>
      <c r="R13" s="7">
        <v>0.24312616037485599</v>
      </c>
      <c r="S13" s="7">
        <v>0.110913930789707</v>
      </c>
      <c r="T13" s="7">
        <v>0.15991772202952301</v>
      </c>
      <c r="U13" s="7">
        <v>0.16575394005267299</v>
      </c>
      <c r="V13" s="9">
        <v>0.3</v>
      </c>
      <c r="W13" s="10" t="s">
        <v>112</v>
      </c>
      <c r="X13" s="3"/>
      <c r="Y13" s="3"/>
    </row>
    <row r="14" spans="1:25">
      <c r="A14" s="131"/>
      <c r="B14" s="131"/>
      <c r="C14" s="131"/>
      <c r="D14" s="4" t="s">
        <v>111</v>
      </c>
      <c r="E14" s="5">
        <v>44308.673675381899</v>
      </c>
      <c r="F14" s="39" t="s">
        <v>126</v>
      </c>
      <c r="G14" s="40">
        <v>40</v>
      </c>
      <c r="H14" s="41">
        <f>G14/P$13</f>
        <v>1.0088272383354351E-2</v>
      </c>
      <c r="I14" s="42">
        <f>+G14/K$13</f>
        <v>1.6132935387593772E-3</v>
      </c>
      <c r="J14" s="6">
        <v>24812</v>
      </c>
      <c r="K14" s="6">
        <v>24794</v>
      </c>
      <c r="L14" s="7">
        <v>0.99927454457520604</v>
      </c>
      <c r="M14" s="8">
        <v>23921</v>
      </c>
      <c r="N14" s="6">
        <v>11311</v>
      </c>
      <c r="O14" s="7">
        <v>0.45619908042268298</v>
      </c>
      <c r="P14" s="8">
        <v>3965</v>
      </c>
      <c r="Q14" s="6">
        <v>2750</v>
      </c>
      <c r="R14" s="7">
        <v>0.24312616037485599</v>
      </c>
      <c r="S14" s="7">
        <v>0.110913930789707</v>
      </c>
      <c r="T14" s="7">
        <v>0.15991772202952301</v>
      </c>
      <c r="U14" s="7">
        <v>0.16575394005267299</v>
      </c>
      <c r="V14" s="9">
        <v>0.3</v>
      </c>
      <c r="W14" s="10"/>
      <c r="X14" s="72"/>
      <c r="Y14" s="72"/>
    </row>
    <row r="15" spans="1:25">
      <c r="A15" s="131"/>
      <c r="B15" s="131"/>
      <c r="C15" s="131"/>
      <c r="D15" s="4" t="s">
        <v>111</v>
      </c>
      <c r="E15" s="5">
        <v>44308.673675381899</v>
      </c>
      <c r="F15" s="39" t="s">
        <v>125</v>
      </c>
      <c r="G15" s="40">
        <v>3</v>
      </c>
      <c r="H15" s="41">
        <f t="shared" ref="H15:H16" si="4">G15/P$13</f>
        <v>7.5662042875157629E-4</v>
      </c>
      <c r="I15" s="42">
        <f t="shared" ref="I15:I16" si="5">+G15/K$13</f>
        <v>1.2099701540695329E-4</v>
      </c>
      <c r="J15" s="6">
        <v>24812</v>
      </c>
      <c r="K15" s="6">
        <v>24794</v>
      </c>
      <c r="L15" s="7">
        <v>0.99927454457520604</v>
      </c>
      <c r="M15" s="8">
        <v>23921</v>
      </c>
      <c r="N15" s="6">
        <v>11311</v>
      </c>
      <c r="O15" s="7">
        <v>0.45619908042268298</v>
      </c>
      <c r="P15" s="8">
        <v>3965</v>
      </c>
      <c r="Q15" s="6">
        <v>2750</v>
      </c>
      <c r="R15" s="7">
        <v>0.24312616037485599</v>
      </c>
      <c r="S15" s="7">
        <v>0.110913930789707</v>
      </c>
      <c r="T15" s="7">
        <v>0.15991772202952301</v>
      </c>
      <c r="U15" s="7">
        <v>0.16575394005267299</v>
      </c>
      <c r="V15" s="9">
        <v>0.3</v>
      </c>
      <c r="W15" s="10"/>
      <c r="X15" s="72"/>
      <c r="Y15" s="72"/>
    </row>
    <row r="16" spans="1:25">
      <c r="A16" s="131"/>
      <c r="B16" s="131"/>
      <c r="C16" s="131"/>
      <c r="D16" s="4" t="s">
        <v>111</v>
      </c>
      <c r="E16" s="5">
        <v>44308.673675381899</v>
      </c>
      <c r="F16" s="39" t="s">
        <v>124</v>
      </c>
      <c r="G16" s="40">
        <v>25</v>
      </c>
      <c r="H16" s="41">
        <f t="shared" si="4"/>
        <v>6.3051702395964691E-3</v>
      </c>
      <c r="I16" s="42">
        <f t="shared" si="5"/>
        <v>1.0083084617246109E-3</v>
      </c>
      <c r="J16" s="6">
        <v>24812</v>
      </c>
      <c r="K16" s="6">
        <v>24794</v>
      </c>
      <c r="L16" s="7">
        <v>0.99927454457520604</v>
      </c>
      <c r="M16" s="8">
        <v>23921</v>
      </c>
      <c r="N16" s="6">
        <v>11311</v>
      </c>
      <c r="O16" s="7">
        <v>0.45619908042268298</v>
      </c>
      <c r="P16" s="8">
        <v>3965</v>
      </c>
      <c r="Q16" s="6">
        <v>2750</v>
      </c>
      <c r="R16" s="7">
        <v>0.24312616037485599</v>
      </c>
      <c r="S16" s="7">
        <v>0.110913930789707</v>
      </c>
      <c r="T16" s="7">
        <v>0.15991772202952301</v>
      </c>
      <c r="U16" s="7">
        <v>0.16575394005267299</v>
      </c>
      <c r="V16" s="9">
        <v>0.3</v>
      </c>
      <c r="W16" s="10"/>
      <c r="X16" s="72"/>
      <c r="Y16" s="72"/>
    </row>
    <row r="17" spans="1:25">
      <c r="A17" s="131"/>
      <c r="B17" s="131"/>
      <c r="C17" s="131"/>
      <c r="D17" s="4"/>
      <c r="E17" s="5"/>
      <c r="F17" s="5"/>
      <c r="G17" s="5"/>
      <c r="H17" s="5"/>
      <c r="I17" s="5"/>
      <c r="J17" s="6"/>
      <c r="K17" s="6"/>
      <c r="L17" s="7"/>
      <c r="M17" s="8"/>
      <c r="N17" s="6"/>
      <c r="O17" s="7"/>
      <c r="P17" s="8"/>
      <c r="Q17" s="6"/>
      <c r="R17" s="7"/>
      <c r="S17" s="7"/>
      <c r="T17" s="7"/>
      <c r="U17" s="7"/>
      <c r="V17" s="9"/>
      <c r="W17" s="10"/>
      <c r="X17" s="72"/>
      <c r="Y17" s="72"/>
    </row>
    <row r="18" spans="1:25" ht="20.399999999999999">
      <c r="A18" s="131"/>
      <c r="B18" s="131"/>
      <c r="C18" s="132"/>
      <c r="D18" s="4" t="s">
        <v>113</v>
      </c>
      <c r="E18" s="5">
        <v>44314.375635381897</v>
      </c>
      <c r="F18" s="5"/>
      <c r="G18" s="5"/>
      <c r="H18" s="5"/>
      <c r="I18" s="5"/>
      <c r="J18" s="6">
        <v>24788</v>
      </c>
      <c r="K18" s="6">
        <v>24764</v>
      </c>
      <c r="L18" s="7">
        <v>0.99903178957560101</v>
      </c>
      <c r="M18" s="8">
        <v>20882</v>
      </c>
      <c r="N18" s="6">
        <v>11108</v>
      </c>
      <c r="O18" s="7">
        <v>0.44855435309320002</v>
      </c>
      <c r="P18" s="8">
        <v>2637</v>
      </c>
      <c r="Q18" s="6">
        <v>1908</v>
      </c>
      <c r="R18" s="7">
        <v>0.171768095066619</v>
      </c>
      <c r="S18" s="7">
        <v>7.7047326764658405E-2</v>
      </c>
      <c r="T18" s="7">
        <v>0.106485220481344</v>
      </c>
      <c r="U18" s="7">
        <v>0.12628100756632499</v>
      </c>
      <c r="V18" s="9">
        <v>0.1</v>
      </c>
      <c r="W18" s="10" t="s">
        <v>114</v>
      </c>
      <c r="X18" s="3"/>
      <c r="Y18" s="3"/>
    </row>
    <row r="19" spans="1:25">
      <c r="A19" s="131"/>
      <c r="B19" s="131"/>
      <c r="C19" s="71"/>
      <c r="D19" s="4" t="s">
        <v>113</v>
      </c>
      <c r="E19" s="5">
        <v>44314.375635381897</v>
      </c>
      <c r="F19" s="39" t="s">
        <v>125</v>
      </c>
      <c r="G19" s="40">
        <v>17</v>
      </c>
      <c r="H19" s="41">
        <f>G19/P$18</f>
        <v>6.4467197572999624E-3</v>
      </c>
      <c r="I19" s="42">
        <f>+G19/K$18</f>
        <v>6.8648037473752221E-4</v>
      </c>
      <c r="J19" s="6">
        <v>24788</v>
      </c>
      <c r="K19" s="6">
        <v>24764</v>
      </c>
      <c r="L19" s="7">
        <v>0.99903178957560101</v>
      </c>
      <c r="M19" s="8">
        <v>20882</v>
      </c>
      <c r="N19" s="6">
        <v>11108</v>
      </c>
      <c r="O19" s="7">
        <v>0.44855435309320002</v>
      </c>
      <c r="P19" s="8">
        <v>2637</v>
      </c>
      <c r="Q19" s="6">
        <v>1908</v>
      </c>
      <c r="R19" s="7">
        <v>0.171768095066619</v>
      </c>
      <c r="S19" s="7">
        <v>7.7047326764658405E-2</v>
      </c>
      <c r="T19" s="7">
        <v>0.106485220481344</v>
      </c>
      <c r="U19" s="7">
        <v>0.12628100756632499</v>
      </c>
      <c r="V19" s="9">
        <v>0.1</v>
      </c>
      <c r="W19" s="10"/>
      <c r="X19" s="72"/>
      <c r="Y19" s="72"/>
    </row>
    <row r="20" spans="1:25">
      <c r="A20" s="131"/>
      <c r="B20" s="131"/>
      <c r="C20" s="71"/>
      <c r="D20" s="4" t="s">
        <v>113</v>
      </c>
      <c r="E20" s="5">
        <v>44314.375635381897</v>
      </c>
      <c r="F20" s="39" t="s">
        <v>124</v>
      </c>
      <c r="G20" s="40">
        <v>13</v>
      </c>
      <c r="H20" s="41">
        <f t="shared" ref="H20:H21" si="6">G20/P$18</f>
        <v>4.9298445202882067E-3</v>
      </c>
      <c r="I20" s="42">
        <f t="shared" ref="I20:I21" si="7">+G20/K$18</f>
        <v>5.2495558068163463E-4</v>
      </c>
      <c r="J20" s="6">
        <v>24788</v>
      </c>
      <c r="K20" s="6">
        <v>24764</v>
      </c>
      <c r="L20" s="7">
        <v>0.99903178957560101</v>
      </c>
      <c r="M20" s="8">
        <v>20882</v>
      </c>
      <c r="N20" s="6">
        <v>11108</v>
      </c>
      <c r="O20" s="7">
        <v>0.44855435309320002</v>
      </c>
      <c r="P20" s="8">
        <v>2637</v>
      </c>
      <c r="Q20" s="6">
        <v>1908</v>
      </c>
      <c r="R20" s="7">
        <v>0.171768095066619</v>
      </c>
      <c r="S20" s="7">
        <v>7.7047326764658405E-2</v>
      </c>
      <c r="T20" s="7">
        <v>0.106485220481344</v>
      </c>
      <c r="U20" s="7">
        <v>0.12628100756632499</v>
      </c>
      <c r="V20" s="9">
        <v>0.1</v>
      </c>
      <c r="W20" s="10"/>
      <c r="X20" s="72"/>
      <c r="Y20" s="72"/>
    </row>
    <row r="21" spans="1:25">
      <c r="A21" s="131"/>
      <c r="B21" s="131"/>
      <c r="C21" s="71"/>
      <c r="D21" s="4" t="s">
        <v>113</v>
      </c>
      <c r="E21" s="5">
        <v>44314.375635381897</v>
      </c>
      <c r="F21" s="39" t="s">
        <v>126</v>
      </c>
      <c r="G21" s="40">
        <v>32</v>
      </c>
      <c r="H21" s="41">
        <f t="shared" si="6"/>
        <v>1.2135001896094046E-2</v>
      </c>
      <c r="I21" s="42">
        <f t="shared" si="7"/>
        <v>1.2921983524471006E-3</v>
      </c>
      <c r="J21" s="6">
        <v>24788</v>
      </c>
      <c r="K21" s="6">
        <v>24764</v>
      </c>
      <c r="L21" s="7">
        <v>0.99903178957560101</v>
      </c>
      <c r="M21" s="8">
        <v>20882</v>
      </c>
      <c r="N21" s="6">
        <v>11108</v>
      </c>
      <c r="O21" s="7">
        <v>0.44855435309320002</v>
      </c>
      <c r="P21" s="8">
        <v>2637</v>
      </c>
      <c r="Q21" s="6">
        <v>1908</v>
      </c>
      <c r="R21" s="7">
        <v>0.171768095066619</v>
      </c>
      <c r="S21" s="7">
        <v>7.7047326764658405E-2</v>
      </c>
      <c r="T21" s="7">
        <v>0.106485220481344</v>
      </c>
      <c r="U21" s="7">
        <v>0.12628100756632499</v>
      </c>
      <c r="V21" s="9">
        <v>0.1</v>
      </c>
      <c r="W21" s="10"/>
      <c r="X21" s="72"/>
      <c r="Y21" s="72"/>
    </row>
    <row r="22" spans="1:25">
      <c r="A22" s="131"/>
      <c r="B22" s="131"/>
      <c r="C22" s="135" t="s">
        <v>48</v>
      </c>
      <c r="D22" s="127"/>
      <c r="E22" s="70" t="s">
        <v>0</v>
      </c>
      <c r="F22" s="70"/>
      <c r="G22" s="70"/>
      <c r="H22" s="70"/>
      <c r="I22" s="70"/>
      <c r="J22" s="13">
        <v>99430</v>
      </c>
      <c r="K22" s="13">
        <v>99352</v>
      </c>
      <c r="L22" s="14">
        <v>0.99921552851252105</v>
      </c>
      <c r="M22" s="15">
        <v>91927</v>
      </c>
      <c r="N22" s="13">
        <v>45199</v>
      </c>
      <c r="O22" s="14">
        <v>0.45493799822852099</v>
      </c>
      <c r="P22" s="15">
        <v>13687</v>
      </c>
      <c r="Q22" s="13">
        <v>9393</v>
      </c>
      <c r="R22" s="14">
        <v>0.207814332175491</v>
      </c>
      <c r="S22" s="14">
        <v>9.4542636283114601E-2</v>
      </c>
      <c r="T22" s="14">
        <v>0.13776270231097501</v>
      </c>
      <c r="U22" s="14">
        <v>0.14888988001348899</v>
      </c>
      <c r="V22" s="70" t="s">
        <v>0</v>
      </c>
      <c r="W22" s="70" t="s">
        <v>0</v>
      </c>
      <c r="X22" s="3"/>
      <c r="Y22" s="3"/>
    </row>
    <row r="23" spans="1:25" ht="20.399999999999999">
      <c r="A23" s="131"/>
      <c r="B23" s="131"/>
      <c r="C23" s="129" t="s">
        <v>49</v>
      </c>
      <c r="D23" s="4" t="s">
        <v>115</v>
      </c>
      <c r="E23" s="5">
        <v>44288.500310381904</v>
      </c>
      <c r="F23" s="5"/>
      <c r="G23" s="5"/>
      <c r="H23" s="5"/>
      <c r="I23" s="5"/>
      <c r="J23" s="6">
        <v>23680</v>
      </c>
      <c r="K23" s="6">
        <v>23003</v>
      </c>
      <c r="L23" s="7">
        <v>0.971410472972973</v>
      </c>
      <c r="M23" s="8">
        <v>18035</v>
      </c>
      <c r="N23" s="6">
        <v>9460</v>
      </c>
      <c r="O23" s="7">
        <v>0.41125070642959599</v>
      </c>
      <c r="P23" s="8">
        <v>685</v>
      </c>
      <c r="Q23" s="6">
        <v>521</v>
      </c>
      <c r="R23" s="7">
        <v>5.5073995771670201E-2</v>
      </c>
      <c r="S23" s="7">
        <v>2.2649219666999999E-2</v>
      </c>
      <c r="T23" s="7">
        <v>2.9778724514193802E-2</v>
      </c>
      <c r="U23" s="7">
        <v>3.7981702245633499E-2</v>
      </c>
      <c r="V23" s="9">
        <v>0.1</v>
      </c>
      <c r="W23" s="10" t="s">
        <v>116</v>
      </c>
      <c r="X23" s="3"/>
      <c r="Y23" s="3"/>
    </row>
    <row r="24" spans="1:25" ht="20.399999999999999">
      <c r="A24" s="131"/>
      <c r="B24" s="131"/>
      <c r="C24" s="130"/>
      <c r="D24" s="4" t="s">
        <v>115</v>
      </c>
      <c r="E24" s="5">
        <v>44288.500310381904</v>
      </c>
      <c r="F24" s="54" t="s">
        <v>127</v>
      </c>
      <c r="G24" s="40">
        <v>521</v>
      </c>
      <c r="H24" s="41">
        <f>G24/P$23</f>
        <v>0.76058394160583942</v>
      </c>
      <c r="I24" s="42">
        <f>+G24/K$23</f>
        <v>2.2649219666999957E-2</v>
      </c>
      <c r="J24" s="6">
        <v>23680</v>
      </c>
      <c r="K24" s="6">
        <v>23003</v>
      </c>
      <c r="L24" s="7">
        <v>0.971410472972973</v>
      </c>
      <c r="M24" s="8">
        <v>18035</v>
      </c>
      <c r="N24" s="6">
        <v>9460</v>
      </c>
      <c r="O24" s="7">
        <v>0.41125070642959599</v>
      </c>
      <c r="P24" s="8">
        <v>685</v>
      </c>
      <c r="Q24" s="6">
        <v>521</v>
      </c>
      <c r="R24" s="7">
        <v>5.5073995771670201E-2</v>
      </c>
      <c r="S24" s="7">
        <v>2.2649219666999999E-2</v>
      </c>
      <c r="T24" s="7">
        <v>2.9778724514193802E-2</v>
      </c>
      <c r="U24" s="7">
        <v>3.7981702245633499E-2</v>
      </c>
      <c r="V24" s="9">
        <v>0.1</v>
      </c>
      <c r="W24" s="10"/>
      <c r="X24" s="72"/>
      <c r="Y24" s="72"/>
    </row>
    <row r="25" spans="1:25">
      <c r="A25" s="131"/>
      <c r="B25" s="131"/>
      <c r="C25" s="130"/>
      <c r="D25" s="4"/>
      <c r="E25" s="5"/>
      <c r="F25" s="5"/>
      <c r="G25" s="5"/>
      <c r="H25" s="5"/>
      <c r="I25" s="5"/>
      <c r="J25" s="6"/>
      <c r="K25" s="6"/>
      <c r="L25" s="7"/>
      <c r="M25" s="8"/>
      <c r="N25" s="6"/>
      <c r="O25" s="7"/>
      <c r="P25" s="8"/>
      <c r="Q25" s="6"/>
      <c r="R25" s="7"/>
      <c r="S25" s="7"/>
      <c r="T25" s="7"/>
      <c r="U25" s="7"/>
      <c r="V25" s="9"/>
      <c r="W25" s="10"/>
      <c r="X25" s="72"/>
      <c r="Y25" s="72"/>
    </row>
    <row r="26" spans="1:25" ht="20.399999999999999">
      <c r="A26" s="131"/>
      <c r="B26" s="131"/>
      <c r="C26" s="131"/>
      <c r="D26" s="4" t="s">
        <v>117</v>
      </c>
      <c r="E26" s="5">
        <v>44302.416882951402</v>
      </c>
      <c r="F26" s="5"/>
      <c r="G26" s="5"/>
      <c r="H26" s="5"/>
      <c r="I26" s="5"/>
      <c r="J26" s="6">
        <v>81230</v>
      </c>
      <c r="K26" s="6">
        <v>54338</v>
      </c>
      <c r="L26" s="7">
        <v>0.66894004678074603</v>
      </c>
      <c r="M26" s="8">
        <v>14968</v>
      </c>
      <c r="N26" s="6">
        <v>9090</v>
      </c>
      <c r="O26" s="7">
        <v>0.16728624535316</v>
      </c>
      <c r="P26" s="8">
        <v>453</v>
      </c>
      <c r="Q26" s="6">
        <v>304</v>
      </c>
      <c r="R26" s="7">
        <v>3.3443344334433397E-2</v>
      </c>
      <c r="S26" s="7">
        <v>5.5946115057602403E-3</v>
      </c>
      <c r="T26" s="7">
        <v>8.3367072766756204E-3</v>
      </c>
      <c r="U26" s="7">
        <v>3.0264564404062E-2</v>
      </c>
      <c r="V26" s="9">
        <v>0.1</v>
      </c>
      <c r="W26" s="10" t="s">
        <v>118</v>
      </c>
      <c r="X26" s="3"/>
      <c r="Y26" s="3"/>
    </row>
    <row r="27" spans="1:25">
      <c r="A27" s="131"/>
      <c r="B27" s="131"/>
      <c r="C27" s="131"/>
      <c r="D27" s="4" t="s">
        <v>117</v>
      </c>
      <c r="E27" s="5">
        <v>44302.416882951402</v>
      </c>
      <c r="F27" s="54" t="s">
        <v>128</v>
      </c>
      <c r="G27" s="40">
        <v>265</v>
      </c>
      <c r="H27" s="41">
        <f>G27/P$26</f>
        <v>0.58498896247240617</v>
      </c>
      <c r="I27" s="42">
        <f>+G27/K$27</f>
        <v>4.8768817402186316E-3</v>
      </c>
      <c r="J27" s="6">
        <v>81230</v>
      </c>
      <c r="K27" s="6">
        <v>54338</v>
      </c>
      <c r="L27" s="7">
        <v>0.66894004678074603</v>
      </c>
      <c r="M27" s="8">
        <v>14968</v>
      </c>
      <c r="N27" s="6">
        <v>9090</v>
      </c>
      <c r="O27" s="7">
        <v>0.16728624535316</v>
      </c>
      <c r="P27" s="8">
        <v>453</v>
      </c>
      <c r="Q27" s="6">
        <v>304</v>
      </c>
      <c r="R27" s="7">
        <v>3.3443344334433397E-2</v>
      </c>
      <c r="S27" s="7">
        <v>5.5946115057602403E-3</v>
      </c>
      <c r="T27" s="7">
        <v>8.3367072766756204E-3</v>
      </c>
      <c r="U27" s="7">
        <v>3.0264564404062E-2</v>
      </c>
      <c r="V27" s="9">
        <v>0.1</v>
      </c>
      <c r="W27" s="10"/>
      <c r="X27" s="72"/>
      <c r="Y27" s="72"/>
    </row>
    <row r="28" spans="1:25">
      <c r="A28" s="131"/>
      <c r="B28" s="131"/>
      <c r="C28" s="131"/>
      <c r="D28" s="4"/>
      <c r="E28" s="5"/>
      <c r="F28" s="5"/>
      <c r="G28" s="5"/>
      <c r="H28" s="5"/>
      <c r="I28" s="5"/>
      <c r="J28" s="6"/>
      <c r="K28" s="6"/>
      <c r="L28" s="7"/>
      <c r="M28" s="8"/>
      <c r="N28" s="6"/>
      <c r="O28" s="7"/>
      <c r="P28" s="8"/>
      <c r="Q28" s="6"/>
      <c r="R28" s="7"/>
      <c r="S28" s="7"/>
      <c r="T28" s="7"/>
      <c r="U28" s="7"/>
      <c r="V28" s="9"/>
      <c r="W28" s="10"/>
      <c r="X28" s="72"/>
      <c r="Y28" s="72"/>
    </row>
    <row r="29" spans="1:25" ht="20.399999999999999">
      <c r="A29" s="131"/>
      <c r="B29" s="131"/>
      <c r="C29" s="132"/>
      <c r="D29" s="4" t="s">
        <v>119</v>
      </c>
      <c r="E29" s="5">
        <v>44316.375387928201</v>
      </c>
      <c r="F29" s="5"/>
      <c r="G29" s="5"/>
      <c r="H29" s="5"/>
      <c r="I29" s="5"/>
      <c r="J29" s="6">
        <v>80752</v>
      </c>
      <c r="K29" s="6">
        <v>53788</v>
      </c>
      <c r="L29" s="7">
        <v>0.66608876560332897</v>
      </c>
      <c r="M29" s="8">
        <v>14518</v>
      </c>
      <c r="N29" s="6">
        <v>8711</v>
      </c>
      <c r="O29" s="7">
        <v>0.16195062095634699</v>
      </c>
      <c r="P29" s="8">
        <v>388</v>
      </c>
      <c r="Q29" s="6">
        <v>308</v>
      </c>
      <c r="R29" s="7">
        <v>3.5357593846860297E-2</v>
      </c>
      <c r="S29" s="7">
        <v>5.7261842790213404E-3</v>
      </c>
      <c r="T29" s="7">
        <v>7.2135048709749397E-3</v>
      </c>
      <c r="U29" s="7">
        <v>2.6725444276071101E-2</v>
      </c>
      <c r="V29" s="9">
        <v>0.1</v>
      </c>
      <c r="W29" s="10" t="s">
        <v>120</v>
      </c>
      <c r="X29" s="3"/>
      <c r="Y29" s="3"/>
    </row>
    <row r="30" spans="1:25">
      <c r="A30" s="131"/>
      <c r="B30" s="131"/>
      <c r="C30" s="71"/>
      <c r="D30" s="4" t="s">
        <v>119</v>
      </c>
      <c r="E30" s="5">
        <v>44316.375387928201</v>
      </c>
      <c r="F30" s="54" t="s">
        <v>129</v>
      </c>
      <c r="G30" s="40">
        <v>244</v>
      </c>
      <c r="H30" s="41">
        <f>G30/P$29</f>
        <v>0.62886597938144329</v>
      </c>
      <c r="I30" s="42">
        <f>+G30/K$29</f>
        <v>4.536327805458467E-3</v>
      </c>
      <c r="J30" s="6">
        <v>80752</v>
      </c>
      <c r="K30" s="6">
        <v>53788</v>
      </c>
      <c r="L30" s="7">
        <v>0.66608876560332897</v>
      </c>
      <c r="M30" s="8">
        <v>14518</v>
      </c>
      <c r="N30" s="6">
        <v>8711</v>
      </c>
      <c r="O30" s="7">
        <v>0.16195062095634699</v>
      </c>
      <c r="P30" s="8">
        <v>388</v>
      </c>
      <c r="Q30" s="6">
        <v>308</v>
      </c>
      <c r="R30" s="7">
        <v>3.5357593846860297E-2</v>
      </c>
      <c r="S30" s="7">
        <v>5.7261842790213404E-3</v>
      </c>
      <c r="T30" s="7">
        <v>7.2135048709749397E-3</v>
      </c>
      <c r="U30" s="7">
        <v>2.6725444276071101E-2</v>
      </c>
      <c r="V30" s="9">
        <v>0.1</v>
      </c>
      <c r="W30" s="10"/>
      <c r="X30" s="72"/>
      <c r="Y30" s="72"/>
    </row>
    <row r="31" spans="1:25">
      <c r="A31" s="131"/>
      <c r="B31" s="132"/>
      <c r="C31" s="135" t="s">
        <v>95</v>
      </c>
      <c r="D31" s="127"/>
      <c r="E31" s="70" t="s">
        <v>0</v>
      </c>
      <c r="F31" s="70"/>
      <c r="G31" s="70"/>
      <c r="H31" s="70"/>
      <c r="I31" s="70"/>
      <c r="J31" s="13">
        <v>185662</v>
      </c>
      <c r="K31" s="13">
        <v>131129</v>
      </c>
      <c r="L31" s="14">
        <v>0.70627807521194397</v>
      </c>
      <c r="M31" s="15">
        <v>47521</v>
      </c>
      <c r="N31" s="13">
        <v>27261</v>
      </c>
      <c r="O31" s="14">
        <v>0.20789451608721199</v>
      </c>
      <c r="P31" s="15">
        <v>1526</v>
      </c>
      <c r="Q31" s="13">
        <v>1133</v>
      </c>
      <c r="R31" s="14">
        <v>4.1561204651333401E-2</v>
      </c>
      <c r="S31" s="14">
        <v>8.6403465289905407E-3</v>
      </c>
      <c r="T31" s="14">
        <v>1.1637395236751599E-2</v>
      </c>
      <c r="U31" s="14">
        <v>3.2112118852717697E-2</v>
      </c>
      <c r="V31" s="70" t="s">
        <v>0</v>
      </c>
      <c r="W31" s="70" t="s">
        <v>0</v>
      </c>
      <c r="X31" s="3"/>
      <c r="Y31" s="3"/>
    </row>
    <row r="32" spans="1:25">
      <c r="A32" s="132"/>
      <c r="B32" s="136" t="s">
        <v>121</v>
      </c>
      <c r="C32" s="126"/>
      <c r="D32" s="127"/>
      <c r="E32" s="16" t="s">
        <v>0</v>
      </c>
      <c r="F32" s="16"/>
      <c r="G32" s="16"/>
      <c r="H32" s="16"/>
      <c r="I32" s="16"/>
      <c r="J32" s="17">
        <v>285092</v>
      </c>
      <c r="K32" s="17">
        <v>230481</v>
      </c>
      <c r="L32" s="18">
        <v>0.80844429166725096</v>
      </c>
      <c r="M32" s="19">
        <v>139448</v>
      </c>
      <c r="N32" s="17">
        <v>72460</v>
      </c>
      <c r="O32" s="18">
        <v>0.31438600144914303</v>
      </c>
      <c r="P32" s="19">
        <v>15213</v>
      </c>
      <c r="Q32" s="17">
        <v>10526</v>
      </c>
      <c r="R32" s="18">
        <v>0.14526635385039999</v>
      </c>
      <c r="S32" s="18">
        <v>4.5669708132123697E-2</v>
      </c>
      <c r="T32" s="18">
        <v>6.6005440795553594E-2</v>
      </c>
      <c r="U32" s="18">
        <v>0.109094429464747</v>
      </c>
      <c r="V32" s="16" t="s">
        <v>0</v>
      </c>
      <c r="W32" s="16" t="s">
        <v>0</v>
      </c>
      <c r="X32" s="3"/>
      <c r="Y32" s="3"/>
    </row>
    <row r="33" spans="1:25">
      <c r="A33" s="125" t="s">
        <v>122</v>
      </c>
      <c r="B33" s="126"/>
      <c r="C33" s="126"/>
      <c r="D33" s="127"/>
      <c r="E33" s="68" t="s">
        <v>0</v>
      </c>
      <c r="F33" s="68"/>
      <c r="G33" s="68"/>
      <c r="H33" s="68"/>
      <c r="I33" s="68"/>
      <c r="J33" s="21">
        <v>285092</v>
      </c>
      <c r="K33" s="21">
        <v>230481</v>
      </c>
      <c r="L33" s="22">
        <v>0.80844429166725096</v>
      </c>
      <c r="M33" s="23">
        <v>139448</v>
      </c>
      <c r="N33" s="21">
        <v>72460</v>
      </c>
      <c r="O33" s="22">
        <v>0.31438600144914303</v>
      </c>
      <c r="P33" s="23">
        <v>15213</v>
      </c>
      <c r="Q33" s="21">
        <v>10526</v>
      </c>
      <c r="R33" s="22">
        <v>0.14526635385039999</v>
      </c>
      <c r="S33" s="22">
        <v>4.5669708132123697E-2</v>
      </c>
      <c r="T33" s="22">
        <v>6.6005440795553594E-2</v>
      </c>
      <c r="U33" s="22">
        <v>0.109094429464747</v>
      </c>
      <c r="V33" s="68" t="s">
        <v>0</v>
      </c>
      <c r="W33" s="68" t="s">
        <v>0</v>
      </c>
      <c r="X33" s="3"/>
      <c r="Y33" s="3"/>
    </row>
    <row r="34" spans="1:25">
      <c r="A34" s="128" t="s">
        <v>123</v>
      </c>
      <c r="B34" s="126"/>
      <c r="C34" s="126"/>
      <c r="D34" s="127"/>
      <c r="E34" s="69" t="s">
        <v>0</v>
      </c>
      <c r="F34" s="69"/>
      <c r="G34" s="69"/>
      <c r="H34" s="69"/>
      <c r="I34" s="69"/>
      <c r="J34" s="25">
        <v>285092</v>
      </c>
      <c r="K34" s="25">
        <v>230481</v>
      </c>
      <c r="L34" s="26">
        <v>0.80844429166725096</v>
      </c>
      <c r="M34" s="27">
        <v>139448</v>
      </c>
      <c r="N34" s="25">
        <v>72460</v>
      </c>
      <c r="O34" s="26">
        <v>0.31438600144914303</v>
      </c>
      <c r="P34" s="27">
        <v>15213</v>
      </c>
      <c r="Q34" s="25">
        <v>10526</v>
      </c>
      <c r="R34" s="26">
        <v>0.14526635385039999</v>
      </c>
      <c r="S34" s="26">
        <v>4.5669708132123697E-2</v>
      </c>
      <c r="T34" s="26">
        <v>6.6005440795553594E-2</v>
      </c>
      <c r="U34" s="26">
        <v>0.109094429464747</v>
      </c>
      <c r="V34" s="69" t="s">
        <v>0</v>
      </c>
      <c r="W34" s="69" t="s">
        <v>0</v>
      </c>
      <c r="X34" s="3"/>
      <c r="Y34" s="3"/>
    </row>
    <row r="35" spans="1:25" ht="0" hidden="1" customHeight="1"/>
  </sheetData>
  <autoFilter ref="B3:W3" xr:uid="{00000000-0009-0000-0000-000003000000}"/>
  <mergeCells count="10">
    <mergeCell ref="A2:E2"/>
    <mergeCell ref="A33:D33"/>
    <mergeCell ref="A34:D34"/>
    <mergeCell ref="A4:A32"/>
    <mergeCell ref="B4:B31"/>
    <mergeCell ref="C4:C18"/>
    <mergeCell ref="C22:D22"/>
    <mergeCell ref="C23:C29"/>
    <mergeCell ref="C31:D31"/>
    <mergeCell ref="B32:D32"/>
  </mergeCells>
  <hyperlinks>
    <hyperlink ref="D4" r:id="rId1" xr:uid="{00000000-0004-0000-0300-000000000000}"/>
    <hyperlink ref="D8" r:id="rId2" xr:uid="{00000000-0004-0000-0300-000001000000}"/>
    <hyperlink ref="D13" r:id="rId3" xr:uid="{00000000-0004-0000-0300-000002000000}"/>
    <hyperlink ref="D18" r:id="rId4" xr:uid="{00000000-0004-0000-0300-000003000000}"/>
    <hyperlink ref="D23" r:id="rId5" xr:uid="{00000000-0004-0000-0300-000004000000}"/>
    <hyperlink ref="D26" r:id="rId6" xr:uid="{00000000-0004-0000-0300-000005000000}"/>
    <hyperlink ref="D29" r:id="rId7" xr:uid="{00000000-0004-0000-0300-000006000000}"/>
    <hyperlink ref="D5" r:id="rId8" xr:uid="{00000000-0004-0000-0300-000007000000}"/>
    <hyperlink ref="D6" r:id="rId9" xr:uid="{00000000-0004-0000-0300-000008000000}"/>
    <hyperlink ref="D9" r:id="rId10" xr:uid="{00000000-0004-0000-0300-000009000000}"/>
    <hyperlink ref="D10" r:id="rId11" xr:uid="{00000000-0004-0000-0300-00000A000000}"/>
    <hyperlink ref="D11" r:id="rId12" xr:uid="{00000000-0004-0000-0300-00000B000000}"/>
    <hyperlink ref="D14" r:id="rId13" xr:uid="{00000000-0004-0000-0300-00000C000000}"/>
    <hyperlink ref="D15" r:id="rId14" xr:uid="{00000000-0004-0000-0300-00000D000000}"/>
    <hyperlink ref="D16" r:id="rId15" xr:uid="{00000000-0004-0000-0300-00000E000000}"/>
    <hyperlink ref="D19" r:id="rId16" xr:uid="{00000000-0004-0000-0300-00000F000000}"/>
    <hyperlink ref="D20" r:id="rId17" xr:uid="{00000000-0004-0000-0300-000010000000}"/>
    <hyperlink ref="D21" r:id="rId18" xr:uid="{00000000-0004-0000-0300-000011000000}"/>
    <hyperlink ref="D24" r:id="rId19" xr:uid="{00000000-0004-0000-0300-000012000000}"/>
    <hyperlink ref="D27" r:id="rId20" xr:uid="{00000000-0004-0000-0300-000013000000}"/>
    <hyperlink ref="D30" r:id="rId21" xr:uid="{00000000-0004-0000-0300-000014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8"/>
  <sheetViews>
    <sheetView topLeftCell="A31" workbookViewId="0">
      <selection activeCell="F5" sqref="F5:I9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s="38" customFormat="1" ht="42" customHeight="1">
      <c r="A2" s="123" t="s">
        <v>147</v>
      </c>
      <c r="B2" s="124"/>
      <c r="C2" s="124"/>
      <c r="D2" s="124"/>
      <c r="E2" s="124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73"/>
    </row>
    <row r="3" spans="1:25" ht="31.8">
      <c r="A3" s="47" t="s">
        <v>1</v>
      </c>
      <c r="B3" s="48" t="s">
        <v>2</v>
      </c>
      <c r="C3" s="47" t="s">
        <v>3</v>
      </c>
      <c r="D3" s="47" t="s">
        <v>4</v>
      </c>
      <c r="E3" s="48" t="s">
        <v>5</v>
      </c>
      <c r="F3" s="32" t="s">
        <v>32</v>
      </c>
      <c r="G3" s="33" t="s">
        <v>33</v>
      </c>
      <c r="H3" s="34" t="s">
        <v>34</v>
      </c>
      <c r="I3" s="34" t="s">
        <v>35</v>
      </c>
      <c r="J3" s="48" t="s">
        <v>6</v>
      </c>
      <c r="K3" s="48" t="s">
        <v>7</v>
      </c>
      <c r="L3" s="48" t="s">
        <v>8</v>
      </c>
      <c r="M3" s="48" t="s">
        <v>11</v>
      </c>
      <c r="N3" s="48" t="s">
        <v>9</v>
      </c>
      <c r="O3" s="48" t="s">
        <v>10</v>
      </c>
      <c r="P3" s="48" t="s">
        <v>15</v>
      </c>
      <c r="Q3" s="48" t="s">
        <v>12</v>
      </c>
      <c r="R3" s="48" t="s">
        <v>14</v>
      </c>
      <c r="S3" s="48" t="s">
        <v>13</v>
      </c>
      <c r="T3" s="48" t="s">
        <v>16</v>
      </c>
      <c r="U3" s="48" t="s">
        <v>17</v>
      </c>
      <c r="V3" s="48" t="s">
        <v>18</v>
      </c>
      <c r="W3" s="48" t="s">
        <v>19</v>
      </c>
      <c r="X3" s="78"/>
      <c r="Y3" s="78"/>
    </row>
    <row r="4" spans="1:25" ht="30.6">
      <c r="A4" s="129" t="s">
        <v>20</v>
      </c>
      <c r="B4" s="133">
        <v>44317</v>
      </c>
      <c r="C4" s="129" t="s">
        <v>21</v>
      </c>
      <c r="D4" s="4" t="s">
        <v>130</v>
      </c>
      <c r="E4" s="5">
        <v>44321.517457210597</v>
      </c>
      <c r="F4" s="5"/>
      <c r="G4" s="5"/>
      <c r="H4" s="5"/>
      <c r="I4" s="5"/>
      <c r="J4" s="6">
        <v>63409</v>
      </c>
      <c r="K4" s="6">
        <v>62157</v>
      </c>
      <c r="L4" s="7">
        <v>0.98025516882461505</v>
      </c>
      <c r="M4" s="8">
        <v>24924</v>
      </c>
      <c r="N4" s="6">
        <v>12527</v>
      </c>
      <c r="O4" s="7">
        <v>0.20153804076773299</v>
      </c>
      <c r="P4" s="8">
        <v>3864</v>
      </c>
      <c r="Q4" s="6">
        <v>2643</v>
      </c>
      <c r="R4" s="7">
        <v>0.210984273968229</v>
      </c>
      <c r="S4" s="7">
        <v>4.2521357208359499E-2</v>
      </c>
      <c r="T4" s="7">
        <v>6.2165162411313299E-2</v>
      </c>
      <c r="U4" s="7">
        <v>0.155031295137217</v>
      </c>
      <c r="V4" s="9">
        <v>1.1000000000000001</v>
      </c>
      <c r="W4" s="10" t="s">
        <v>131</v>
      </c>
      <c r="X4" s="78"/>
      <c r="Y4" s="78"/>
    </row>
    <row r="5" spans="1:25">
      <c r="A5" s="130"/>
      <c r="B5" s="134"/>
      <c r="C5" s="130"/>
      <c r="D5" s="4" t="s">
        <v>130</v>
      </c>
      <c r="E5" s="5">
        <v>44321.517457210597</v>
      </c>
      <c r="F5" s="39" t="s">
        <v>124</v>
      </c>
      <c r="G5" s="40">
        <v>48</v>
      </c>
      <c r="H5" s="41">
        <f>G5/P$4</f>
        <v>1.2422360248447204E-2</v>
      </c>
      <c r="I5" s="42">
        <f>+G5/K$4</f>
        <v>7.7223804237656261E-4</v>
      </c>
      <c r="J5" s="6">
        <v>63409</v>
      </c>
      <c r="K5" s="6">
        <v>62157</v>
      </c>
      <c r="L5" s="7">
        <v>0.98025516882461505</v>
      </c>
      <c r="M5" s="8">
        <v>24924</v>
      </c>
      <c r="N5" s="6">
        <v>12527</v>
      </c>
      <c r="O5" s="7">
        <v>0.20153804076773299</v>
      </c>
      <c r="P5" s="8">
        <v>3864</v>
      </c>
      <c r="Q5" s="6">
        <v>2643</v>
      </c>
      <c r="R5" s="7">
        <v>0.210984273968229</v>
      </c>
      <c r="S5" s="7">
        <v>4.2521357208359499E-2</v>
      </c>
      <c r="T5" s="7">
        <v>6.2165162411313299E-2</v>
      </c>
      <c r="U5" s="7">
        <v>0.155031295137217</v>
      </c>
      <c r="V5" s="9">
        <v>1.1000000000000001</v>
      </c>
      <c r="W5" s="10"/>
      <c r="X5" s="78"/>
      <c r="Y5" s="78"/>
    </row>
    <row r="6" spans="1:25" ht="26.4">
      <c r="A6" s="130"/>
      <c r="B6" s="134"/>
      <c r="C6" s="130"/>
      <c r="D6" s="4" t="s">
        <v>130</v>
      </c>
      <c r="E6" s="5">
        <v>44321.517457210597</v>
      </c>
      <c r="F6" s="39" t="s">
        <v>148</v>
      </c>
      <c r="G6" s="40">
        <v>185</v>
      </c>
      <c r="H6" s="41">
        <f t="shared" ref="H6:H10" si="0">G6/P$4</f>
        <v>4.7877846790890272E-2</v>
      </c>
      <c r="I6" s="42">
        <f t="shared" ref="I6:I10" si="1">+G6/K$4</f>
        <v>2.9763341216596682E-3</v>
      </c>
      <c r="J6" s="6">
        <v>63409</v>
      </c>
      <c r="K6" s="6">
        <v>62157</v>
      </c>
      <c r="L6" s="7">
        <v>0.98025516882461505</v>
      </c>
      <c r="M6" s="8">
        <v>24924</v>
      </c>
      <c r="N6" s="6">
        <v>12527</v>
      </c>
      <c r="O6" s="7">
        <v>0.20153804076773299</v>
      </c>
      <c r="P6" s="8">
        <v>3864</v>
      </c>
      <c r="Q6" s="6">
        <v>2643</v>
      </c>
      <c r="R6" s="7">
        <v>0.210984273968229</v>
      </c>
      <c r="S6" s="7">
        <v>4.2521357208359499E-2</v>
      </c>
      <c r="T6" s="7">
        <v>6.2165162411313299E-2</v>
      </c>
      <c r="U6" s="7">
        <v>0.155031295137217</v>
      </c>
      <c r="V6" s="9">
        <v>1.1000000000000001</v>
      </c>
      <c r="W6" s="10"/>
      <c r="X6" s="78"/>
      <c r="Y6" s="78"/>
    </row>
    <row r="7" spans="1:25" ht="26.4">
      <c r="A7" s="130"/>
      <c r="B7" s="134"/>
      <c r="C7" s="130"/>
      <c r="D7" s="4" t="s">
        <v>130</v>
      </c>
      <c r="E7" s="5">
        <v>44321.517457210597</v>
      </c>
      <c r="F7" s="39" t="s">
        <v>126</v>
      </c>
      <c r="G7" s="40">
        <v>32</v>
      </c>
      <c r="H7" s="41">
        <f t="shared" si="0"/>
        <v>8.2815734989648039E-3</v>
      </c>
      <c r="I7" s="42">
        <f t="shared" si="1"/>
        <v>5.1482536158437508E-4</v>
      </c>
      <c r="J7" s="6">
        <v>63409</v>
      </c>
      <c r="K7" s="6">
        <v>62157</v>
      </c>
      <c r="L7" s="7">
        <v>0.98025516882461505</v>
      </c>
      <c r="M7" s="8">
        <v>24924</v>
      </c>
      <c r="N7" s="6">
        <v>12527</v>
      </c>
      <c r="O7" s="7">
        <v>0.20153804076773299</v>
      </c>
      <c r="P7" s="8">
        <v>3864</v>
      </c>
      <c r="Q7" s="6">
        <v>2643</v>
      </c>
      <c r="R7" s="7">
        <v>0.210984273968229</v>
      </c>
      <c r="S7" s="7">
        <v>4.2521357208359499E-2</v>
      </c>
      <c r="T7" s="7">
        <v>6.2165162411313299E-2</v>
      </c>
      <c r="U7" s="7">
        <v>0.155031295137217</v>
      </c>
      <c r="V7" s="9">
        <v>1.1000000000000001</v>
      </c>
      <c r="W7" s="10"/>
      <c r="X7" s="78"/>
      <c r="Y7" s="78"/>
    </row>
    <row r="8" spans="1:25">
      <c r="A8" s="130"/>
      <c r="B8" s="134"/>
      <c r="C8" s="130"/>
      <c r="D8" s="4" t="s">
        <v>130</v>
      </c>
      <c r="E8" s="5">
        <v>44321.517457210597</v>
      </c>
      <c r="F8" s="39" t="s">
        <v>125</v>
      </c>
      <c r="G8" s="40">
        <v>8</v>
      </c>
      <c r="H8" s="41">
        <f t="shared" si="0"/>
        <v>2.070393374741201E-3</v>
      </c>
      <c r="I8" s="42">
        <f t="shared" si="1"/>
        <v>1.2870634039609377E-4</v>
      </c>
      <c r="J8" s="6">
        <v>63409</v>
      </c>
      <c r="K8" s="6">
        <v>62157</v>
      </c>
      <c r="L8" s="7">
        <v>0.98025516882461505</v>
      </c>
      <c r="M8" s="8">
        <v>24924</v>
      </c>
      <c r="N8" s="6">
        <v>12527</v>
      </c>
      <c r="O8" s="7">
        <v>0.20153804076773299</v>
      </c>
      <c r="P8" s="8">
        <v>3864</v>
      </c>
      <c r="Q8" s="6">
        <v>2643</v>
      </c>
      <c r="R8" s="7">
        <v>0.210984273968229</v>
      </c>
      <c r="S8" s="7">
        <v>4.2521357208359499E-2</v>
      </c>
      <c r="T8" s="7">
        <v>6.2165162411313299E-2</v>
      </c>
      <c r="U8" s="7">
        <v>0.155031295137217</v>
      </c>
      <c r="V8" s="9">
        <v>1.1000000000000001</v>
      </c>
      <c r="W8" s="10"/>
      <c r="X8" s="78"/>
      <c r="Y8" s="78"/>
    </row>
    <row r="9" spans="1:25" ht="26.4">
      <c r="A9" s="130"/>
      <c r="B9" s="134"/>
      <c r="C9" s="130"/>
      <c r="D9" s="4" t="s">
        <v>130</v>
      </c>
      <c r="E9" s="5">
        <v>44321.517457210597</v>
      </c>
      <c r="F9" s="39" t="s">
        <v>100</v>
      </c>
      <c r="G9" s="40">
        <v>13</v>
      </c>
      <c r="H9" s="41">
        <f t="shared" si="0"/>
        <v>3.3643892339544515E-3</v>
      </c>
      <c r="I9" s="42">
        <f t="shared" si="1"/>
        <v>2.0914780314365235E-4</v>
      </c>
      <c r="J9" s="6">
        <v>63409</v>
      </c>
      <c r="K9" s="6">
        <v>62157</v>
      </c>
      <c r="L9" s="7">
        <v>0.98025516882461505</v>
      </c>
      <c r="M9" s="8">
        <v>24924</v>
      </c>
      <c r="N9" s="6">
        <v>12527</v>
      </c>
      <c r="O9" s="7">
        <v>0.20153804076773299</v>
      </c>
      <c r="P9" s="8">
        <v>3864</v>
      </c>
      <c r="Q9" s="6">
        <v>2643</v>
      </c>
      <c r="R9" s="7">
        <v>0.210984273968229</v>
      </c>
      <c r="S9" s="7">
        <v>4.2521357208359499E-2</v>
      </c>
      <c r="T9" s="7">
        <v>6.2165162411313299E-2</v>
      </c>
      <c r="U9" s="7">
        <v>0.155031295137217</v>
      </c>
      <c r="V9" s="9">
        <v>1.1000000000000001</v>
      </c>
      <c r="W9" s="10"/>
      <c r="X9" s="78"/>
      <c r="Y9" s="78"/>
    </row>
    <row r="10" spans="1:25">
      <c r="A10" s="130"/>
      <c r="B10" s="134"/>
      <c r="C10" s="130"/>
      <c r="D10" s="4" t="s">
        <v>130</v>
      </c>
      <c r="E10" s="5">
        <v>44321.517457210597</v>
      </c>
      <c r="F10" s="39" t="s">
        <v>149</v>
      </c>
      <c r="G10" s="40">
        <v>26</v>
      </c>
      <c r="H10" s="41">
        <f t="shared" si="0"/>
        <v>6.728778467908903E-3</v>
      </c>
      <c r="I10" s="42">
        <f t="shared" si="1"/>
        <v>4.1829560628730471E-4</v>
      </c>
      <c r="J10" s="6">
        <v>63409</v>
      </c>
      <c r="K10" s="6">
        <v>62157</v>
      </c>
      <c r="L10" s="7">
        <v>0.98025516882461505</v>
      </c>
      <c r="M10" s="8">
        <v>24924</v>
      </c>
      <c r="N10" s="6">
        <v>12527</v>
      </c>
      <c r="O10" s="7">
        <v>0.20153804076773299</v>
      </c>
      <c r="P10" s="8">
        <v>3864</v>
      </c>
      <c r="Q10" s="6">
        <v>2643</v>
      </c>
      <c r="R10" s="7">
        <v>0.210984273968229</v>
      </c>
      <c r="S10" s="7">
        <v>4.2521357208359499E-2</v>
      </c>
      <c r="T10" s="7">
        <v>6.2165162411313299E-2</v>
      </c>
      <c r="U10" s="7">
        <v>0.155031295137217</v>
      </c>
      <c r="V10" s="9">
        <v>1.1000000000000001</v>
      </c>
      <c r="W10" s="10"/>
      <c r="X10" s="78"/>
      <c r="Y10" s="78"/>
    </row>
    <row r="11" spans="1:25">
      <c r="A11" s="130"/>
      <c r="B11" s="134"/>
      <c r="C11" s="130"/>
      <c r="D11" s="4"/>
      <c r="E11" s="5"/>
      <c r="F11" s="5"/>
      <c r="G11" s="5"/>
      <c r="H11" s="5"/>
      <c r="I11" s="5"/>
      <c r="J11" s="6"/>
      <c r="K11" s="6"/>
      <c r="L11" s="7"/>
      <c r="M11" s="8"/>
      <c r="N11" s="6"/>
      <c r="O11" s="7"/>
      <c r="P11" s="8"/>
      <c r="Q11" s="6"/>
      <c r="R11" s="7"/>
      <c r="S11" s="7"/>
      <c r="T11" s="7"/>
      <c r="U11" s="7"/>
      <c r="V11" s="9"/>
      <c r="W11" s="10"/>
      <c r="X11" s="78"/>
      <c r="Y11" s="78"/>
    </row>
    <row r="12" spans="1:25" ht="20.399999999999999">
      <c r="A12" s="131"/>
      <c r="B12" s="131"/>
      <c r="C12" s="131"/>
      <c r="D12" s="4" t="s">
        <v>132</v>
      </c>
      <c r="E12" s="5">
        <v>44328.645909224499</v>
      </c>
      <c r="F12" s="5"/>
      <c r="G12" s="5"/>
      <c r="H12" s="5"/>
      <c r="I12" s="5"/>
      <c r="J12" s="6">
        <v>63133</v>
      </c>
      <c r="K12" s="6">
        <v>62022</v>
      </c>
      <c r="L12" s="7">
        <v>0.98240223021240902</v>
      </c>
      <c r="M12" s="8">
        <v>24224</v>
      </c>
      <c r="N12" s="6">
        <v>12256</v>
      </c>
      <c r="O12" s="7">
        <v>0.197607300635258</v>
      </c>
      <c r="P12" s="8">
        <v>3857</v>
      </c>
      <c r="Q12" s="6">
        <v>2611</v>
      </c>
      <c r="R12" s="7">
        <v>0.21303851174934699</v>
      </c>
      <c r="S12" s="7">
        <v>4.2097965238141299E-2</v>
      </c>
      <c r="T12" s="7">
        <v>6.2187610847763697E-2</v>
      </c>
      <c r="U12" s="7">
        <v>0.15922225891677699</v>
      </c>
      <c r="V12" s="9">
        <v>2.2000000000000002</v>
      </c>
      <c r="W12" s="10" t="s">
        <v>133</v>
      </c>
      <c r="X12" s="78"/>
      <c r="Y12" s="78"/>
    </row>
    <row r="13" spans="1:25" ht="26.4">
      <c r="A13" s="131"/>
      <c r="B13" s="131"/>
      <c r="C13" s="131"/>
      <c r="D13" s="4" t="s">
        <v>132</v>
      </c>
      <c r="E13" s="5">
        <v>44328.645909224499</v>
      </c>
      <c r="F13" s="39" t="s">
        <v>148</v>
      </c>
      <c r="G13" s="40">
        <v>107</v>
      </c>
      <c r="H13" s="41">
        <f>G13/P$12</f>
        <v>2.7741768213637542E-2</v>
      </c>
      <c r="I13" s="42">
        <f>+G13/K$12</f>
        <v>1.7251942858985522E-3</v>
      </c>
      <c r="J13" s="6">
        <v>63133</v>
      </c>
      <c r="K13" s="6">
        <v>62022</v>
      </c>
      <c r="L13" s="7">
        <v>0.98240223021240902</v>
      </c>
      <c r="M13" s="8">
        <v>24224</v>
      </c>
      <c r="N13" s="6">
        <v>12256</v>
      </c>
      <c r="O13" s="7">
        <v>0.197607300635258</v>
      </c>
      <c r="P13" s="8">
        <v>3857</v>
      </c>
      <c r="Q13" s="6">
        <v>2611</v>
      </c>
      <c r="R13" s="7">
        <v>0.21303851174934699</v>
      </c>
      <c r="S13" s="7">
        <v>4.2097965238141299E-2</v>
      </c>
      <c r="T13" s="7">
        <v>6.2187610847763697E-2</v>
      </c>
      <c r="U13" s="7">
        <v>0.15922225891677699</v>
      </c>
      <c r="V13" s="9">
        <v>2.2000000000000002</v>
      </c>
      <c r="W13" s="10"/>
      <c r="X13" s="78"/>
      <c r="Y13" s="78"/>
    </row>
    <row r="14" spans="1:25" ht="26.4">
      <c r="A14" s="131"/>
      <c r="B14" s="131"/>
      <c r="C14" s="131"/>
      <c r="D14" s="4" t="s">
        <v>132</v>
      </c>
      <c r="E14" s="5">
        <v>44328.645909224499</v>
      </c>
      <c r="F14" s="39" t="s">
        <v>150</v>
      </c>
      <c r="G14" s="40">
        <v>17</v>
      </c>
      <c r="H14" s="41">
        <f t="shared" ref="H14:H19" si="2">G14/P$12</f>
        <v>4.4075706507648435E-3</v>
      </c>
      <c r="I14" s="42">
        <f t="shared" ref="I14:I19" si="3">+G14/K$12</f>
        <v>2.7409628841378866E-4</v>
      </c>
      <c r="J14" s="6">
        <v>63133</v>
      </c>
      <c r="K14" s="6">
        <v>62022</v>
      </c>
      <c r="L14" s="7">
        <v>0.98240223021240902</v>
      </c>
      <c r="M14" s="8">
        <v>24224</v>
      </c>
      <c r="N14" s="6">
        <v>12256</v>
      </c>
      <c r="O14" s="7">
        <v>0.197607300635258</v>
      </c>
      <c r="P14" s="8">
        <v>3857</v>
      </c>
      <c r="Q14" s="6">
        <v>2611</v>
      </c>
      <c r="R14" s="7">
        <v>0.21303851174934699</v>
      </c>
      <c r="S14" s="7">
        <v>4.2097965238141299E-2</v>
      </c>
      <c r="T14" s="7">
        <v>6.2187610847763697E-2</v>
      </c>
      <c r="U14" s="7">
        <v>0.15922225891677699</v>
      </c>
      <c r="V14" s="9">
        <v>2.2000000000000002</v>
      </c>
      <c r="W14" s="10"/>
      <c r="X14" s="78"/>
      <c r="Y14" s="78"/>
    </row>
    <row r="15" spans="1:25">
      <c r="A15" s="131"/>
      <c r="B15" s="131"/>
      <c r="C15" s="131"/>
      <c r="D15" s="4" t="s">
        <v>132</v>
      </c>
      <c r="E15" s="5">
        <v>44328.645909224499</v>
      </c>
      <c r="F15" s="39" t="s">
        <v>149</v>
      </c>
      <c r="G15" s="40">
        <v>21</v>
      </c>
      <c r="H15" s="41">
        <f t="shared" si="2"/>
        <v>5.4446460980036296E-3</v>
      </c>
      <c r="I15" s="42">
        <f t="shared" si="3"/>
        <v>3.3858953274644481E-4</v>
      </c>
      <c r="J15" s="6">
        <v>63133</v>
      </c>
      <c r="K15" s="6">
        <v>62022</v>
      </c>
      <c r="L15" s="7">
        <v>0.98240223021240902</v>
      </c>
      <c r="M15" s="8">
        <v>24224</v>
      </c>
      <c r="N15" s="6">
        <v>12256</v>
      </c>
      <c r="O15" s="7">
        <v>0.197607300635258</v>
      </c>
      <c r="P15" s="8">
        <v>3857</v>
      </c>
      <c r="Q15" s="6">
        <v>2611</v>
      </c>
      <c r="R15" s="7">
        <v>0.21303851174934699</v>
      </c>
      <c r="S15" s="7">
        <v>4.2097965238141299E-2</v>
      </c>
      <c r="T15" s="7">
        <v>6.2187610847763697E-2</v>
      </c>
      <c r="U15" s="7">
        <v>0.15922225891677699</v>
      </c>
      <c r="V15" s="9">
        <v>2.2000000000000002</v>
      </c>
      <c r="W15" s="10"/>
      <c r="X15" s="78"/>
      <c r="Y15" s="78"/>
    </row>
    <row r="16" spans="1:25" ht="26.4">
      <c r="A16" s="131"/>
      <c r="B16" s="131"/>
      <c r="C16" s="131"/>
      <c r="D16" s="4" t="s">
        <v>132</v>
      </c>
      <c r="E16" s="5">
        <v>44328.645909224499</v>
      </c>
      <c r="F16" s="39" t="s">
        <v>100</v>
      </c>
      <c r="G16" s="40">
        <v>12</v>
      </c>
      <c r="H16" s="41">
        <f t="shared" si="2"/>
        <v>3.11122634171636E-3</v>
      </c>
      <c r="I16" s="42">
        <f t="shared" si="3"/>
        <v>1.9347973299796846E-4</v>
      </c>
      <c r="J16" s="6">
        <v>63133</v>
      </c>
      <c r="K16" s="6">
        <v>62022</v>
      </c>
      <c r="L16" s="7">
        <v>0.98240223021240902</v>
      </c>
      <c r="M16" s="8">
        <v>24224</v>
      </c>
      <c r="N16" s="6">
        <v>12256</v>
      </c>
      <c r="O16" s="7">
        <v>0.197607300635258</v>
      </c>
      <c r="P16" s="8">
        <v>3857</v>
      </c>
      <c r="Q16" s="6">
        <v>2611</v>
      </c>
      <c r="R16" s="7">
        <v>0.21303851174934699</v>
      </c>
      <c r="S16" s="7">
        <v>4.2097965238141299E-2</v>
      </c>
      <c r="T16" s="7">
        <v>6.2187610847763697E-2</v>
      </c>
      <c r="U16" s="7">
        <v>0.15922225891677699</v>
      </c>
      <c r="V16" s="9">
        <v>2.2000000000000002</v>
      </c>
      <c r="W16" s="10"/>
      <c r="X16" s="78"/>
      <c r="Y16" s="78"/>
    </row>
    <row r="17" spans="1:25">
      <c r="A17" s="131"/>
      <c r="B17" s="131"/>
      <c r="C17" s="131"/>
      <c r="D17" s="4" t="s">
        <v>132</v>
      </c>
      <c r="E17" s="5">
        <v>44328.645909224499</v>
      </c>
      <c r="F17" s="39" t="s">
        <v>125</v>
      </c>
      <c r="G17" s="40">
        <v>7</v>
      </c>
      <c r="H17" s="41">
        <f t="shared" si="2"/>
        <v>1.8148820326678765E-3</v>
      </c>
      <c r="I17" s="42">
        <f t="shared" si="3"/>
        <v>1.1286317758214827E-4</v>
      </c>
      <c r="J17" s="6">
        <v>63133</v>
      </c>
      <c r="K17" s="6">
        <v>62022</v>
      </c>
      <c r="L17" s="7">
        <v>0.98240223021240902</v>
      </c>
      <c r="M17" s="8">
        <v>24224</v>
      </c>
      <c r="N17" s="6">
        <v>12256</v>
      </c>
      <c r="O17" s="7">
        <v>0.197607300635258</v>
      </c>
      <c r="P17" s="8">
        <v>3857</v>
      </c>
      <c r="Q17" s="6">
        <v>2611</v>
      </c>
      <c r="R17" s="7">
        <v>0.21303851174934699</v>
      </c>
      <c r="S17" s="7">
        <v>4.2097965238141299E-2</v>
      </c>
      <c r="T17" s="7">
        <v>6.2187610847763697E-2</v>
      </c>
      <c r="U17" s="7">
        <v>0.15922225891677699</v>
      </c>
      <c r="V17" s="9">
        <v>2.2000000000000002</v>
      </c>
      <c r="W17" s="10"/>
      <c r="X17" s="78"/>
      <c r="Y17" s="78"/>
    </row>
    <row r="18" spans="1:25" ht="26.4">
      <c r="A18" s="131"/>
      <c r="B18" s="131"/>
      <c r="C18" s="131"/>
      <c r="D18" s="4" t="s">
        <v>132</v>
      </c>
      <c r="E18" s="5">
        <v>44328.645909224499</v>
      </c>
      <c r="F18" s="39" t="s">
        <v>126</v>
      </c>
      <c r="G18" s="40">
        <v>17</v>
      </c>
      <c r="H18" s="41">
        <f t="shared" si="2"/>
        <v>4.4075706507648435E-3</v>
      </c>
      <c r="I18" s="42">
        <f t="shared" si="3"/>
        <v>2.7409628841378866E-4</v>
      </c>
      <c r="J18" s="6">
        <v>63133</v>
      </c>
      <c r="K18" s="6">
        <v>62022</v>
      </c>
      <c r="L18" s="7">
        <v>0.98240223021240902</v>
      </c>
      <c r="M18" s="8">
        <v>24224</v>
      </c>
      <c r="N18" s="6">
        <v>12256</v>
      </c>
      <c r="O18" s="7">
        <v>0.197607300635258</v>
      </c>
      <c r="P18" s="8">
        <v>3857</v>
      </c>
      <c r="Q18" s="6">
        <v>2611</v>
      </c>
      <c r="R18" s="7">
        <v>0.21303851174934699</v>
      </c>
      <c r="S18" s="7">
        <v>4.2097965238141299E-2</v>
      </c>
      <c r="T18" s="7">
        <v>6.2187610847763697E-2</v>
      </c>
      <c r="U18" s="7">
        <v>0.15922225891677699</v>
      </c>
      <c r="V18" s="9">
        <v>2.2000000000000002</v>
      </c>
      <c r="W18" s="10"/>
      <c r="X18" s="78"/>
      <c r="Y18" s="78"/>
    </row>
    <row r="19" spans="1:25">
      <c r="A19" s="131"/>
      <c r="B19" s="131"/>
      <c r="C19" s="131"/>
      <c r="D19" s="4" t="s">
        <v>132</v>
      </c>
      <c r="E19" s="5">
        <v>44328.645909224499</v>
      </c>
      <c r="F19" s="39" t="s">
        <v>124</v>
      </c>
      <c r="G19" s="40">
        <v>7</v>
      </c>
      <c r="H19" s="41">
        <f t="shared" si="2"/>
        <v>1.8148820326678765E-3</v>
      </c>
      <c r="I19" s="42">
        <f t="shared" si="3"/>
        <v>1.1286317758214827E-4</v>
      </c>
      <c r="J19" s="6">
        <v>63133</v>
      </c>
      <c r="K19" s="6">
        <v>62022</v>
      </c>
      <c r="L19" s="7">
        <v>0.98240223021240902</v>
      </c>
      <c r="M19" s="8">
        <v>24224</v>
      </c>
      <c r="N19" s="6">
        <v>12256</v>
      </c>
      <c r="O19" s="7">
        <v>0.197607300635258</v>
      </c>
      <c r="P19" s="8">
        <v>3857</v>
      </c>
      <c r="Q19" s="6">
        <v>2611</v>
      </c>
      <c r="R19" s="7">
        <v>0.21303851174934699</v>
      </c>
      <c r="S19" s="7">
        <v>4.2097965238141299E-2</v>
      </c>
      <c r="T19" s="7">
        <v>6.2187610847763697E-2</v>
      </c>
      <c r="U19" s="7">
        <v>0.15922225891677699</v>
      </c>
      <c r="V19" s="9">
        <v>2.2000000000000002</v>
      </c>
      <c r="W19" s="10"/>
      <c r="X19" s="78"/>
      <c r="Y19" s="78"/>
    </row>
    <row r="20" spans="1:25">
      <c r="A20" s="131"/>
      <c r="B20" s="131"/>
      <c r="C20" s="131"/>
      <c r="D20" s="4"/>
      <c r="E20" s="5"/>
      <c r="F20" s="5"/>
      <c r="G20" s="5"/>
      <c r="H20" s="5"/>
      <c r="I20" s="5"/>
      <c r="J20" s="6"/>
      <c r="K20" s="6"/>
      <c r="L20" s="7"/>
      <c r="M20" s="8"/>
      <c r="N20" s="6"/>
      <c r="O20" s="7"/>
      <c r="P20" s="8"/>
      <c r="Q20" s="6"/>
      <c r="R20" s="7"/>
      <c r="S20" s="7"/>
      <c r="T20" s="7"/>
      <c r="U20" s="7"/>
      <c r="V20" s="9"/>
      <c r="W20" s="10"/>
      <c r="X20" s="78"/>
      <c r="Y20" s="78"/>
    </row>
    <row r="21" spans="1:25" ht="30.6">
      <c r="A21" s="131"/>
      <c r="B21" s="131"/>
      <c r="C21" s="131"/>
      <c r="D21" s="4" t="s">
        <v>134</v>
      </c>
      <c r="E21" s="5">
        <v>44336.417027002302</v>
      </c>
      <c r="F21" s="5"/>
      <c r="G21" s="5"/>
      <c r="H21" s="5"/>
      <c r="I21" s="5"/>
      <c r="J21" s="6">
        <v>63132</v>
      </c>
      <c r="K21" s="6">
        <v>61885</v>
      </c>
      <c r="L21" s="7">
        <v>0.98024773490464401</v>
      </c>
      <c r="M21" s="8">
        <v>22096</v>
      </c>
      <c r="N21" s="6">
        <v>11585</v>
      </c>
      <c r="O21" s="7">
        <v>0.18720206835258901</v>
      </c>
      <c r="P21" s="8">
        <v>2615</v>
      </c>
      <c r="Q21" s="6">
        <v>1844</v>
      </c>
      <c r="R21" s="7">
        <v>0.15917134225291299</v>
      </c>
      <c r="S21" s="7">
        <v>2.97972044922033E-2</v>
      </c>
      <c r="T21" s="7">
        <v>4.22557970429022E-2</v>
      </c>
      <c r="U21" s="7">
        <v>0.118347212165098</v>
      </c>
      <c r="V21" s="9">
        <v>2.2000000000000002</v>
      </c>
      <c r="W21" s="10" t="s">
        <v>135</v>
      </c>
      <c r="X21" s="78"/>
      <c r="Y21" s="78"/>
    </row>
    <row r="22" spans="1:25" ht="26.4">
      <c r="A22" s="131"/>
      <c r="B22" s="131"/>
      <c r="C22" s="131"/>
      <c r="D22" s="4" t="s">
        <v>134</v>
      </c>
      <c r="E22" s="5">
        <v>44336.417027002302</v>
      </c>
      <c r="F22" s="39" t="s">
        <v>148</v>
      </c>
      <c r="G22" s="40">
        <v>120</v>
      </c>
      <c r="H22" s="41">
        <f>G22/P$21</f>
        <v>4.5889101338432124E-2</v>
      </c>
      <c r="I22" s="42">
        <f>+G22/K$21</f>
        <v>1.9390805526379575E-3</v>
      </c>
      <c r="J22" s="6">
        <v>63132</v>
      </c>
      <c r="K22" s="6">
        <v>61885</v>
      </c>
      <c r="L22" s="7">
        <v>0.98024773490464401</v>
      </c>
      <c r="M22" s="8">
        <v>22096</v>
      </c>
      <c r="N22" s="6">
        <v>11585</v>
      </c>
      <c r="O22" s="7">
        <v>0.18720206835258901</v>
      </c>
      <c r="P22" s="8">
        <v>2615</v>
      </c>
      <c r="Q22" s="6">
        <v>1844</v>
      </c>
      <c r="R22" s="7">
        <v>0.15917134225291299</v>
      </c>
      <c r="S22" s="7">
        <v>2.97972044922033E-2</v>
      </c>
      <c r="T22" s="7">
        <v>4.22557970429022E-2</v>
      </c>
      <c r="U22" s="7">
        <v>0.118347212165098</v>
      </c>
      <c r="V22" s="9">
        <v>2.2000000000000002</v>
      </c>
      <c r="W22" s="10"/>
      <c r="X22" s="78"/>
      <c r="Y22" s="78"/>
    </row>
    <row r="23" spans="1:25" ht="26.4">
      <c r="A23" s="131"/>
      <c r="B23" s="131"/>
      <c r="C23" s="131"/>
      <c r="D23" s="4" t="s">
        <v>134</v>
      </c>
      <c r="E23" s="5">
        <v>44336.417027002302</v>
      </c>
      <c r="F23" s="39" t="s">
        <v>100</v>
      </c>
      <c r="G23" s="40">
        <v>14</v>
      </c>
      <c r="H23" s="41">
        <f t="shared" ref="H23:H28" si="4">G23/P$21</f>
        <v>5.3537284894837472E-3</v>
      </c>
      <c r="I23" s="42">
        <f t="shared" ref="I23:I28" si="5">+G23/K$21</f>
        <v>2.2622606447442837E-4</v>
      </c>
      <c r="J23" s="6">
        <v>63132</v>
      </c>
      <c r="K23" s="6">
        <v>61885</v>
      </c>
      <c r="L23" s="7">
        <v>0.98024773490464401</v>
      </c>
      <c r="M23" s="8">
        <v>22096</v>
      </c>
      <c r="N23" s="6">
        <v>11585</v>
      </c>
      <c r="O23" s="7">
        <v>0.18720206835258901</v>
      </c>
      <c r="P23" s="8">
        <v>2615</v>
      </c>
      <c r="Q23" s="6">
        <v>1844</v>
      </c>
      <c r="R23" s="7">
        <v>0.15917134225291299</v>
      </c>
      <c r="S23" s="7">
        <v>2.97972044922033E-2</v>
      </c>
      <c r="T23" s="7">
        <v>4.22557970429022E-2</v>
      </c>
      <c r="U23" s="7">
        <v>0.118347212165098</v>
      </c>
      <c r="V23" s="9">
        <v>2.2000000000000002</v>
      </c>
      <c r="W23" s="10"/>
      <c r="X23" s="78"/>
      <c r="Y23" s="78"/>
    </row>
    <row r="24" spans="1:25" ht="26.4">
      <c r="A24" s="131"/>
      <c r="B24" s="131"/>
      <c r="C24" s="131"/>
      <c r="D24" s="4" t="s">
        <v>134</v>
      </c>
      <c r="E24" s="5">
        <v>44336.417027002302</v>
      </c>
      <c r="F24" s="39" t="s">
        <v>126</v>
      </c>
      <c r="G24" s="40">
        <v>20</v>
      </c>
      <c r="H24" s="41">
        <f t="shared" si="4"/>
        <v>7.6481835564053535E-3</v>
      </c>
      <c r="I24" s="42">
        <f t="shared" si="5"/>
        <v>3.2318009210632626E-4</v>
      </c>
      <c r="J24" s="6">
        <v>63132</v>
      </c>
      <c r="K24" s="6">
        <v>61885</v>
      </c>
      <c r="L24" s="7">
        <v>0.98024773490464401</v>
      </c>
      <c r="M24" s="8">
        <v>22096</v>
      </c>
      <c r="N24" s="6">
        <v>11585</v>
      </c>
      <c r="O24" s="7">
        <v>0.18720206835258901</v>
      </c>
      <c r="P24" s="8">
        <v>2615</v>
      </c>
      <c r="Q24" s="6">
        <v>1844</v>
      </c>
      <c r="R24" s="7">
        <v>0.15917134225291299</v>
      </c>
      <c r="S24" s="7">
        <v>2.97972044922033E-2</v>
      </c>
      <c r="T24" s="7">
        <v>4.22557970429022E-2</v>
      </c>
      <c r="U24" s="7">
        <v>0.118347212165098</v>
      </c>
      <c r="V24" s="9">
        <v>2.2000000000000002</v>
      </c>
      <c r="W24" s="10"/>
      <c r="X24" s="78"/>
      <c r="Y24" s="78"/>
    </row>
    <row r="25" spans="1:25">
      <c r="A25" s="131"/>
      <c r="B25" s="131"/>
      <c r="C25" s="131"/>
      <c r="D25" s="4" t="s">
        <v>134</v>
      </c>
      <c r="E25" s="5">
        <v>44336.417027002302</v>
      </c>
      <c r="F25" s="39" t="s">
        <v>125</v>
      </c>
      <c r="G25" s="40">
        <v>5</v>
      </c>
      <c r="H25" s="41">
        <f t="shared" si="4"/>
        <v>1.9120458891013384E-3</v>
      </c>
      <c r="I25" s="42">
        <f t="shared" si="5"/>
        <v>8.0795023026581565E-5</v>
      </c>
      <c r="J25" s="6">
        <v>63132</v>
      </c>
      <c r="K25" s="6">
        <v>61885</v>
      </c>
      <c r="L25" s="7">
        <v>0.98024773490464401</v>
      </c>
      <c r="M25" s="8">
        <v>22096</v>
      </c>
      <c r="N25" s="6">
        <v>11585</v>
      </c>
      <c r="O25" s="7">
        <v>0.18720206835258901</v>
      </c>
      <c r="P25" s="8">
        <v>2615</v>
      </c>
      <c r="Q25" s="6">
        <v>1844</v>
      </c>
      <c r="R25" s="7">
        <v>0.15917134225291299</v>
      </c>
      <c r="S25" s="7">
        <v>2.97972044922033E-2</v>
      </c>
      <c r="T25" s="7">
        <v>4.22557970429022E-2</v>
      </c>
      <c r="U25" s="7">
        <v>0.118347212165098</v>
      </c>
      <c r="V25" s="9">
        <v>2.2000000000000002</v>
      </c>
      <c r="W25" s="10"/>
      <c r="X25" s="78"/>
      <c r="Y25" s="78"/>
    </row>
    <row r="26" spans="1:25">
      <c r="A26" s="131"/>
      <c r="B26" s="131"/>
      <c r="C26" s="131"/>
      <c r="D26" s="4" t="s">
        <v>134</v>
      </c>
      <c r="E26" s="5">
        <v>44336.417027002302</v>
      </c>
      <c r="F26" s="39" t="s">
        <v>149</v>
      </c>
      <c r="G26" s="40">
        <v>7</v>
      </c>
      <c r="H26" s="41">
        <f t="shared" si="4"/>
        <v>2.6768642447418736E-3</v>
      </c>
      <c r="I26" s="42">
        <f t="shared" si="5"/>
        <v>1.1311303223721419E-4</v>
      </c>
      <c r="J26" s="6">
        <v>63132</v>
      </c>
      <c r="K26" s="6">
        <v>61885</v>
      </c>
      <c r="L26" s="7">
        <v>0.98024773490464401</v>
      </c>
      <c r="M26" s="8">
        <v>22096</v>
      </c>
      <c r="N26" s="6">
        <v>11585</v>
      </c>
      <c r="O26" s="7">
        <v>0.18720206835258901</v>
      </c>
      <c r="P26" s="8">
        <v>2615</v>
      </c>
      <c r="Q26" s="6">
        <v>1844</v>
      </c>
      <c r="R26" s="7">
        <v>0.15917134225291299</v>
      </c>
      <c r="S26" s="7">
        <v>2.97972044922033E-2</v>
      </c>
      <c r="T26" s="7">
        <v>4.22557970429022E-2</v>
      </c>
      <c r="U26" s="7">
        <v>0.118347212165098</v>
      </c>
      <c r="V26" s="9">
        <v>2.2000000000000002</v>
      </c>
      <c r="W26" s="10"/>
      <c r="X26" s="78"/>
      <c r="Y26" s="78"/>
    </row>
    <row r="27" spans="1:25">
      <c r="A27" s="131"/>
      <c r="B27" s="131"/>
      <c r="C27" s="131"/>
      <c r="D27" s="4" t="s">
        <v>134</v>
      </c>
      <c r="E27" s="5">
        <v>44336.417027002302</v>
      </c>
      <c r="F27" s="39" t="s">
        <v>124</v>
      </c>
      <c r="G27" s="40">
        <v>14</v>
      </c>
      <c r="H27" s="41">
        <f t="shared" si="4"/>
        <v>5.3537284894837472E-3</v>
      </c>
      <c r="I27" s="42">
        <f t="shared" si="5"/>
        <v>2.2622606447442837E-4</v>
      </c>
      <c r="J27" s="6">
        <v>63132</v>
      </c>
      <c r="K27" s="6">
        <v>61885</v>
      </c>
      <c r="L27" s="7">
        <v>0.98024773490464401</v>
      </c>
      <c r="M27" s="8">
        <v>22096</v>
      </c>
      <c r="N27" s="6">
        <v>11585</v>
      </c>
      <c r="O27" s="7">
        <v>0.18720206835258901</v>
      </c>
      <c r="P27" s="8">
        <v>2615</v>
      </c>
      <c r="Q27" s="6">
        <v>1844</v>
      </c>
      <c r="R27" s="7">
        <v>0.15917134225291299</v>
      </c>
      <c r="S27" s="7">
        <v>2.97972044922033E-2</v>
      </c>
      <c r="T27" s="7">
        <v>4.22557970429022E-2</v>
      </c>
      <c r="U27" s="7">
        <v>0.118347212165098</v>
      </c>
      <c r="V27" s="9">
        <v>2.2000000000000002</v>
      </c>
      <c r="W27" s="10"/>
      <c r="X27" s="78"/>
      <c r="Y27" s="78"/>
    </row>
    <row r="28" spans="1:25" ht="26.4">
      <c r="A28" s="131"/>
      <c r="B28" s="131"/>
      <c r="C28" s="131"/>
      <c r="D28" s="4" t="s">
        <v>134</v>
      </c>
      <c r="E28" s="5">
        <v>44336.417027002302</v>
      </c>
      <c r="F28" s="39" t="s">
        <v>151</v>
      </c>
      <c r="G28" s="40">
        <v>5</v>
      </c>
      <c r="H28" s="41">
        <f t="shared" si="4"/>
        <v>1.9120458891013384E-3</v>
      </c>
      <c r="I28" s="42">
        <f t="shared" si="5"/>
        <v>8.0795023026581565E-5</v>
      </c>
      <c r="J28" s="6">
        <v>63132</v>
      </c>
      <c r="K28" s="6">
        <v>61885</v>
      </c>
      <c r="L28" s="7">
        <v>0.98024773490464401</v>
      </c>
      <c r="M28" s="8">
        <v>22096</v>
      </c>
      <c r="N28" s="6">
        <v>11585</v>
      </c>
      <c r="O28" s="7">
        <v>0.18720206835258901</v>
      </c>
      <c r="P28" s="8">
        <v>2615</v>
      </c>
      <c r="Q28" s="6">
        <v>1844</v>
      </c>
      <c r="R28" s="7">
        <v>0.15917134225291299</v>
      </c>
      <c r="S28" s="7">
        <v>2.97972044922033E-2</v>
      </c>
      <c r="T28" s="7">
        <v>4.22557970429022E-2</v>
      </c>
      <c r="U28" s="7">
        <v>0.118347212165098</v>
      </c>
      <c r="V28" s="9">
        <v>2.2000000000000002</v>
      </c>
      <c r="W28" s="10"/>
      <c r="X28" s="78"/>
      <c r="Y28" s="78"/>
    </row>
    <row r="29" spans="1:25">
      <c r="A29" s="131"/>
      <c r="B29" s="131"/>
      <c r="C29" s="131"/>
      <c r="D29" s="4"/>
      <c r="E29" s="5"/>
      <c r="F29" s="57"/>
      <c r="G29" s="58"/>
      <c r="H29" s="59"/>
      <c r="I29" s="60"/>
      <c r="J29" s="6"/>
      <c r="K29" s="6"/>
      <c r="L29" s="7"/>
      <c r="M29" s="8"/>
      <c r="N29" s="6"/>
      <c r="O29" s="7"/>
      <c r="P29" s="8"/>
      <c r="Q29" s="6"/>
      <c r="R29" s="7"/>
      <c r="S29" s="7"/>
      <c r="T29" s="7"/>
      <c r="U29" s="7"/>
      <c r="V29" s="9"/>
      <c r="W29" s="10"/>
      <c r="X29" s="78"/>
      <c r="Y29" s="78"/>
    </row>
    <row r="30" spans="1:25" ht="30.6">
      <c r="A30" s="131"/>
      <c r="B30" s="131"/>
      <c r="C30" s="132"/>
      <c r="D30" s="4" t="s">
        <v>136</v>
      </c>
      <c r="E30" s="5">
        <v>44342.593938692102</v>
      </c>
      <c r="F30" s="5"/>
      <c r="G30" s="5"/>
      <c r="H30" s="5"/>
      <c r="I30" s="5"/>
      <c r="J30" s="6">
        <v>62799</v>
      </c>
      <c r="K30" s="6">
        <v>61780</v>
      </c>
      <c r="L30" s="7">
        <v>0.98377362696858195</v>
      </c>
      <c r="M30" s="8">
        <v>19510</v>
      </c>
      <c r="N30" s="6">
        <v>10513</v>
      </c>
      <c r="O30" s="7">
        <v>0.17016833926837199</v>
      </c>
      <c r="P30" s="8">
        <v>2228</v>
      </c>
      <c r="Q30" s="6">
        <v>1581</v>
      </c>
      <c r="R30" s="7">
        <v>0.150385237325216</v>
      </c>
      <c r="S30" s="7">
        <v>2.5590806086112E-2</v>
      </c>
      <c r="T30" s="7">
        <v>3.6063450955001602E-2</v>
      </c>
      <c r="U30" s="7">
        <v>0.114197847257817</v>
      </c>
      <c r="V30" s="9">
        <v>2.4</v>
      </c>
      <c r="W30" s="10" t="s">
        <v>137</v>
      </c>
      <c r="X30" s="78"/>
      <c r="Y30" s="78"/>
    </row>
    <row r="31" spans="1:25" ht="26.4">
      <c r="A31" s="131"/>
      <c r="B31" s="131"/>
      <c r="C31" s="76"/>
      <c r="D31" s="4" t="s">
        <v>136</v>
      </c>
      <c r="E31" s="5">
        <v>44342.593938692102</v>
      </c>
      <c r="F31" s="39" t="s">
        <v>148</v>
      </c>
      <c r="G31" s="40">
        <v>72</v>
      </c>
      <c r="H31" s="41">
        <f>G31/P$30</f>
        <v>3.231597845601436E-2</v>
      </c>
      <c r="I31" s="42">
        <f>+G31/K$30</f>
        <v>1.1654257041113628E-3</v>
      </c>
      <c r="J31" s="6">
        <v>62799</v>
      </c>
      <c r="K31" s="6">
        <v>61780</v>
      </c>
      <c r="L31" s="7">
        <v>0.98377362696858195</v>
      </c>
      <c r="M31" s="8">
        <v>19510</v>
      </c>
      <c r="N31" s="6">
        <v>10513</v>
      </c>
      <c r="O31" s="7">
        <v>0.17016833926837199</v>
      </c>
      <c r="P31" s="8">
        <v>2228</v>
      </c>
      <c r="Q31" s="6">
        <v>1581</v>
      </c>
      <c r="R31" s="7">
        <v>0.150385237325216</v>
      </c>
      <c r="S31" s="7">
        <v>2.5590806086112E-2</v>
      </c>
      <c r="T31" s="7">
        <v>3.6063450955001602E-2</v>
      </c>
      <c r="U31" s="7">
        <v>0.114197847257817</v>
      </c>
      <c r="V31" s="9">
        <v>2.4</v>
      </c>
      <c r="W31" s="10"/>
      <c r="X31" s="78"/>
      <c r="Y31" s="78"/>
    </row>
    <row r="32" spans="1:25" ht="26.4">
      <c r="A32" s="131"/>
      <c r="B32" s="131"/>
      <c r="C32" s="76"/>
      <c r="D32" s="4" t="s">
        <v>136</v>
      </c>
      <c r="E32" s="5">
        <v>44342.593938692102</v>
      </c>
      <c r="F32" s="39" t="s">
        <v>126</v>
      </c>
      <c r="G32" s="40">
        <v>44</v>
      </c>
      <c r="H32" s="41">
        <f t="shared" ref="H32:H37" si="6">G32/P$30</f>
        <v>1.9748653500897665E-2</v>
      </c>
      <c r="I32" s="42">
        <f t="shared" ref="I32:I37" si="7">+G32/K$30</f>
        <v>7.1220459695694397E-4</v>
      </c>
      <c r="J32" s="6">
        <v>62799</v>
      </c>
      <c r="K32" s="6">
        <v>61780</v>
      </c>
      <c r="L32" s="7">
        <v>0.98377362696858195</v>
      </c>
      <c r="M32" s="8">
        <v>19510</v>
      </c>
      <c r="N32" s="6">
        <v>10513</v>
      </c>
      <c r="O32" s="7">
        <v>0.17016833926837199</v>
      </c>
      <c r="P32" s="8">
        <v>2228</v>
      </c>
      <c r="Q32" s="6">
        <v>1581</v>
      </c>
      <c r="R32" s="7">
        <v>0.150385237325216</v>
      </c>
      <c r="S32" s="7">
        <v>2.5590806086112E-2</v>
      </c>
      <c r="T32" s="7">
        <v>3.6063450955001602E-2</v>
      </c>
      <c r="U32" s="7">
        <v>0.114197847257817</v>
      </c>
      <c r="V32" s="9">
        <v>2.4</v>
      </c>
      <c r="W32" s="10"/>
      <c r="X32" s="78"/>
      <c r="Y32" s="78"/>
    </row>
    <row r="33" spans="1:25" ht="26.4">
      <c r="A33" s="131"/>
      <c r="B33" s="131"/>
      <c r="C33" s="76"/>
      <c r="D33" s="4" t="s">
        <v>136</v>
      </c>
      <c r="E33" s="5">
        <v>44342.593938692102</v>
      </c>
      <c r="F33" s="39" t="s">
        <v>151</v>
      </c>
      <c r="G33" s="40">
        <v>14</v>
      </c>
      <c r="H33" s="41">
        <f t="shared" si="6"/>
        <v>6.2836624775583485E-3</v>
      </c>
      <c r="I33" s="42">
        <f t="shared" si="7"/>
        <v>2.2661055357720946E-4</v>
      </c>
      <c r="J33" s="6">
        <v>62799</v>
      </c>
      <c r="K33" s="6">
        <v>61780</v>
      </c>
      <c r="L33" s="7">
        <v>0.98377362696858195</v>
      </c>
      <c r="M33" s="8">
        <v>19510</v>
      </c>
      <c r="N33" s="6">
        <v>10513</v>
      </c>
      <c r="O33" s="7">
        <v>0.17016833926837199</v>
      </c>
      <c r="P33" s="8">
        <v>2228</v>
      </c>
      <c r="Q33" s="6">
        <v>1581</v>
      </c>
      <c r="R33" s="7">
        <v>0.150385237325216</v>
      </c>
      <c r="S33" s="7">
        <v>2.5590806086112E-2</v>
      </c>
      <c r="T33" s="7">
        <v>3.6063450955001602E-2</v>
      </c>
      <c r="U33" s="7">
        <v>0.114197847257817</v>
      </c>
      <c r="V33" s="9">
        <v>2.4</v>
      </c>
      <c r="W33" s="10"/>
      <c r="X33" s="78"/>
      <c r="Y33" s="78"/>
    </row>
    <row r="34" spans="1:25" ht="26.4">
      <c r="A34" s="131"/>
      <c r="B34" s="131"/>
      <c r="C34" s="76"/>
      <c r="D34" s="4" t="s">
        <v>136</v>
      </c>
      <c r="E34" s="5">
        <v>44342.593938692102</v>
      </c>
      <c r="F34" s="39" t="s">
        <v>100</v>
      </c>
      <c r="G34" s="40">
        <v>6</v>
      </c>
      <c r="H34" s="41">
        <f t="shared" si="6"/>
        <v>2.6929982046678637E-3</v>
      </c>
      <c r="I34" s="42">
        <f t="shared" si="7"/>
        <v>9.7118808675946913E-5</v>
      </c>
      <c r="J34" s="6">
        <v>62799</v>
      </c>
      <c r="K34" s="6">
        <v>61780</v>
      </c>
      <c r="L34" s="7">
        <v>0.98377362696858195</v>
      </c>
      <c r="M34" s="8">
        <v>19510</v>
      </c>
      <c r="N34" s="6">
        <v>10513</v>
      </c>
      <c r="O34" s="7">
        <v>0.17016833926837199</v>
      </c>
      <c r="P34" s="8">
        <v>2228</v>
      </c>
      <c r="Q34" s="6">
        <v>1581</v>
      </c>
      <c r="R34" s="7">
        <v>0.150385237325216</v>
      </c>
      <c r="S34" s="7">
        <v>2.5590806086112E-2</v>
      </c>
      <c r="T34" s="7">
        <v>3.6063450955001602E-2</v>
      </c>
      <c r="U34" s="7">
        <v>0.114197847257817</v>
      </c>
      <c r="V34" s="9">
        <v>2.4</v>
      </c>
      <c r="W34" s="10"/>
      <c r="X34" s="78"/>
      <c r="Y34" s="78"/>
    </row>
    <row r="35" spans="1:25">
      <c r="A35" s="131"/>
      <c r="B35" s="131"/>
      <c r="C35" s="76"/>
      <c r="D35" s="4" t="s">
        <v>136</v>
      </c>
      <c r="E35" s="5">
        <v>44342.593938692102</v>
      </c>
      <c r="F35" s="39" t="s">
        <v>125</v>
      </c>
      <c r="G35" s="40">
        <v>8</v>
      </c>
      <c r="H35" s="41">
        <f t="shared" si="6"/>
        <v>3.5906642728904849E-3</v>
      </c>
      <c r="I35" s="42">
        <f t="shared" si="7"/>
        <v>1.2949174490126255E-4</v>
      </c>
      <c r="J35" s="6">
        <v>62799</v>
      </c>
      <c r="K35" s="6">
        <v>61780</v>
      </c>
      <c r="L35" s="7">
        <v>0.98377362696858195</v>
      </c>
      <c r="M35" s="8">
        <v>19510</v>
      </c>
      <c r="N35" s="6">
        <v>10513</v>
      </c>
      <c r="O35" s="7">
        <v>0.17016833926837199</v>
      </c>
      <c r="P35" s="8">
        <v>2228</v>
      </c>
      <c r="Q35" s="6">
        <v>1581</v>
      </c>
      <c r="R35" s="7">
        <v>0.150385237325216</v>
      </c>
      <c r="S35" s="7">
        <v>2.5590806086112E-2</v>
      </c>
      <c r="T35" s="7">
        <v>3.6063450955001602E-2</v>
      </c>
      <c r="U35" s="7">
        <v>0.114197847257817</v>
      </c>
      <c r="V35" s="9">
        <v>2.4</v>
      </c>
      <c r="W35" s="10"/>
      <c r="X35" s="78"/>
      <c r="Y35" s="78"/>
    </row>
    <row r="36" spans="1:25">
      <c r="A36" s="131"/>
      <c r="B36" s="131"/>
      <c r="C36" s="76"/>
      <c r="D36" s="4" t="s">
        <v>136</v>
      </c>
      <c r="E36" s="5">
        <v>44342.593938692102</v>
      </c>
      <c r="F36" s="39" t="s">
        <v>124</v>
      </c>
      <c r="G36" s="40">
        <v>20</v>
      </c>
      <c r="H36" s="41">
        <f t="shared" si="6"/>
        <v>8.9766606822262122E-3</v>
      </c>
      <c r="I36" s="42">
        <f t="shared" si="7"/>
        <v>3.2372936225315638E-4</v>
      </c>
      <c r="J36" s="6">
        <v>62799</v>
      </c>
      <c r="K36" s="6">
        <v>61780</v>
      </c>
      <c r="L36" s="7">
        <v>0.98377362696858195</v>
      </c>
      <c r="M36" s="8">
        <v>19510</v>
      </c>
      <c r="N36" s="6">
        <v>10513</v>
      </c>
      <c r="O36" s="7">
        <v>0.17016833926837199</v>
      </c>
      <c r="P36" s="8">
        <v>2228</v>
      </c>
      <c r="Q36" s="6">
        <v>1581</v>
      </c>
      <c r="R36" s="7">
        <v>0.150385237325216</v>
      </c>
      <c r="S36" s="7">
        <v>2.5590806086112E-2</v>
      </c>
      <c r="T36" s="7">
        <v>3.6063450955001602E-2</v>
      </c>
      <c r="U36" s="7">
        <v>0.114197847257817</v>
      </c>
      <c r="V36" s="9">
        <v>2.4</v>
      </c>
      <c r="W36" s="10"/>
      <c r="X36" s="78"/>
      <c r="Y36" s="78"/>
    </row>
    <row r="37" spans="1:25">
      <c r="A37" s="131"/>
      <c r="B37" s="131"/>
      <c r="C37" s="76"/>
      <c r="D37" s="4" t="s">
        <v>136</v>
      </c>
      <c r="E37" s="5">
        <v>44342.593938692102</v>
      </c>
      <c r="F37" s="39" t="s">
        <v>149</v>
      </c>
      <c r="G37" s="40">
        <v>6</v>
      </c>
      <c r="H37" s="41">
        <f t="shared" si="6"/>
        <v>2.6929982046678637E-3</v>
      </c>
      <c r="I37" s="42">
        <f t="shared" si="7"/>
        <v>9.7118808675946913E-5</v>
      </c>
      <c r="J37" s="6">
        <v>62799</v>
      </c>
      <c r="K37" s="6">
        <v>61780</v>
      </c>
      <c r="L37" s="7">
        <v>0.98377362696858195</v>
      </c>
      <c r="M37" s="8">
        <v>19510</v>
      </c>
      <c r="N37" s="6">
        <v>10513</v>
      </c>
      <c r="O37" s="7">
        <v>0.17016833926837199</v>
      </c>
      <c r="P37" s="8">
        <v>2228</v>
      </c>
      <c r="Q37" s="6">
        <v>1581</v>
      </c>
      <c r="R37" s="7">
        <v>0.150385237325216</v>
      </c>
      <c r="S37" s="7">
        <v>2.5590806086112E-2</v>
      </c>
      <c r="T37" s="7">
        <v>3.6063450955001602E-2</v>
      </c>
      <c r="U37" s="7">
        <v>0.114197847257817</v>
      </c>
      <c r="V37" s="9">
        <v>2.4</v>
      </c>
      <c r="W37" s="10"/>
      <c r="X37" s="78"/>
      <c r="Y37" s="78"/>
    </row>
    <row r="38" spans="1:25">
      <c r="A38" s="131"/>
      <c r="B38" s="131"/>
      <c r="C38" s="135" t="s">
        <v>48</v>
      </c>
      <c r="D38" s="127"/>
      <c r="E38" s="77" t="s">
        <v>0</v>
      </c>
      <c r="F38" s="77"/>
      <c r="G38" s="77"/>
      <c r="H38" s="77"/>
      <c r="I38" s="77"/>
      <c r="J38" s="13">
        <v>252473</v>
      </c>
      <c r="K38" s="13">
        <v>247844</v>
      </c>
      <c r="L38" s="14">
        <v>0.98166536619757405</v>
      </c>
      <c r="M38" s="15">
        <v>90754</v>
      </c>
      <c r="N38" s="13">
        <v>46881</v>
      </c>
      <c r="O38" s="14">
        <v>0.18915527509239699</v>
      </c>
      <c r="P38" s="15">
        <v>12564</v>
      </c>
      <c r="Q38" s="13">
        <v>8679</v>
      </c>
      <c r="R38" s="14">
        <v>0.18512830357714199</v>
      </c>
      <c r="S38" s="14">
        <v>3.50179951905231E-2</v>
      </c>
      <c r="T38" s="14">
        <v>5.0693177966785602E-2</v>
      </c>
      <c r="U38" s="14">
        <v>0.13844017894528099</v>
      </c>
      <c r="V38" s="77" t="s">
        <v>0</v>
      </c>
      <c r="W38" s="77" t="s">
        <v>0</v>
      </c>
      <c r="X38" s="78"/>
      <c r="Y38" s="78"/>
    </row>
    <row r="39" spans="1:25" ht="20.399999999999999">
      <c r="A39" s="131"/>
      <c r="B39" s="131"/>
      <c r="C39" s="129" t="s">
        <v>49</v>
      </c>
      <c r="D39" s="4" t="s">
        <v>138</v>
      </c>
      <c r="E39" s="5">
        <v>44330.375386539403</v>
      </c>
      <c r="F39" s="5"/>
      <c r="G39" s="5"/>
      <c r="H39" s="5"/>
      <c r="I39" s="5"/>
      <c r="J39" s="6">
        <v>80705</v>
      </c>
      <c r="K39" s="6">
        <v>53721</v>
      </c>
      <c r="L39" s="7">
        <v>0.66564649030419398</v>
      </c>
      <c r="M39" s="8">
        <v>14592</v>
      </c>
      <c r="N39" s="6">
        <v>9017</v>
      </c>
      <c r="O39" s="7">
        <v>0.16784869976359301</v>
      </c>
      <c r="P39" s="8">
        <v>291</v>
      </c>
      <c r="Q39" s="6">
        <v>207</v>
      </c>
      <c r="R39" s="7">
        <v>2.2956637462570699E-2</v>
      </c>
      <c r="S39" s="7">
        <v>3.8532417490366902E-3</v>
      </c>
      <c r="T39" s="7">
        <v>5.4168760819791103E-3</v>
      </c>
      <c r="U39" s="7">
        <v>1.99424342105263E-2</v>
      </c>
      <c r="V39" s="9">
        <v>0.1</v>
      </c>
      <c r="W39" s="10" t="s">
        <v>139</v>
      </c>
      <c r="X39" s="78"/>
      <c r="Y39" s="78"/>
    </row>
    <row r="40" spans="1:25">
      <c r="A40" s="131"/>
      <c r="B40" s="131"/>
      <c r="C40" s="137"/>
      <c r="D40" s="4" t="s">
        <v>138</v>
      </c>
      <c r="E40" s="5">
        <v>44330.375386539403</v>
      </c>
      <c r="F40" s="39" t="s">
        <v>77</v>
      </c>
      <c r="G40" s="40">
        <v>155</v>
      </c>
      <c r="H40" s="41">
        <f>G40/P$39</f>
        <v>0.53264604810996563</v>
      </c>
      <c r="I40" s="42">
        <f>+G40/K$39</f>
        <v>2.8852776381675695E-3</v>
      </c>
      <c r="J40" s="6">
        <v>80705</v>
      </c>
      <c r="K40" s="6">
        <v>53721</v>
      </c>
      <c r="L40" s="7">
        <v>0.66564649030419398</v>
      </c>
      <c r="M40" s="8">
        <v>14592</v>
      </c>
      <c r="N40" s="6">
        <v>9017</v>
      </c>
      <c r="O40" s="7">
        <v>0.16784869976359301</v>
      </c>
      <c r="P40" s="8">
        <v>291</v>
      </c>
      <c r="Q40" s="6">
        <v>207</v>
      </c>
      <c r="R40" s="7">
        <v>2.2956637462570699E-2</v>
      </c>
      <c r="S40" s="7">
        <v>3.8532417490366902E-3</v>
      </c>
      <c r="T40" s="7">
        <v>5.4168760819791103E-3</v>
      </c>
      <c r="U40" s="7">
        <v>1.99424342105263E-2</v>
      </c>
      <c r="V40" s="9">
        <v>0.1</v>
      </c>
      <c r="W40" s="10"/>
      <c r="X40" s="78"/>
      <c r="Y40" s="78"/>
    </row>
    <row r="41" spans="1:25">
      <c r="A41" s="131"/>
      <c r="B41" s="131"/>
      <c r="C41" s="137"/>
      <c r="D41" s="4"/>
      <c r="E41" s="5"/>
      <c r="F41" s="5"/>
      <c r="G41" s="5"/>
      <c r="H41" s="5"/>
      <c r="I41" s="5"/>
      <c r="J41" s="6"/>
      <c r="K41" s="6"/>
      <c r="L41" s="7"/>
      <c r="M41" s="8"/>
      <c r="N41" s="6"/>
      <c r="O41" s="7"/>
      <c r="P41" s="8"/>
      <c r="Q41" s="6"/>
      <c r="R41" s="7"/>
      <c r="S41" s="7"/>
      <c r="T41" s="7"/>
      <c r="U41" s="7"/>
      <c r="V41" s="9"/>
      <c r="W41" s="10"/>
      <c r="X41" s="78"/>
      <c r="Y41" s="78"/>
    </row>
    <row r="42" spans="1:25" ht="30.6">
      <c r="A42" s="131"/>
      <c r="B42" s="131"/>
      <c r="C42" s="132"/>
      <c r="D42" s="4" t="s">
        <v>140</v>
      </c>
      <c r="E42" s="5">
        <v>44344.375417708303</v>
      </c>
      <c r="F42" s="5"/>
      <c r="G42" s="5"/>
      <c r="H42" s="5"/>
      <c r="I42" s="5"/>
      <c r="J42" s="6">
        <v>80613</v>
      </c>
      <c r="K42" s="6">
        <v>53412</v>
      </c>
      <c r="L42" s="7">
        <v>0.66257303412600899</v>
      </c>
      <c r="M42" s="8">
        <v>15301</v>
      </c>
      <c r="N42" s="6">
        <v>8775</v>
      </c>
      <c r="O42" s="7">
        <v>0.16428892383734001</v>
      </c>
      <c r="P42" s="8">
        <v>499</v>
      </c>
      <c r="Q42" s="6">
        <v>365</v>
      </c>
      <c r="R42" s="7">
        <v>4.1595441595441603E-2</v>
      </c>
      <c r="S42" s="7">
        <v>6.8336703362540299E-3</v>
      </c>
      <c r="T42" s="7">
        <v>9.3424698569609804E-3</v>
      </c>
      <c r="U42" s="7">
        <v>3.2612247565518601E-2</v>
      </c>
      <c r="V42" s="9">
        <v>0.1</v>
      </c>
      <c r="W42" s="10" t="s">
        <v>141</v>
      </c>
      <c r="X42" s="78"/>
      <c r="Y42" s="78"/>
    </row>
    <row r="43" spans="1:25">
      <c r="A43" s="131"/>
      <c r="B43" s="131"/>
      <c r="C43" s="76"/>
      <c r="D43" s="4" t="s">
        <v>140</v>
      </c>
      <c r="E43" s="5">
        <v>44344.375417708303</v>
      </c>
      <c r="F43" s="39" t="s">
        <v>77</v>
      </c>
      <c r="G43" s="40">
        <v>368</v>
      </c>
      <c r="H43" s="41">
        <f>G43/P$42</f>
        <v>0.73747494989979956</v>
      </c>
      <c r="I43" s="42">
        <f>+G43/K$42</f>
        <v>6.8898374897026883E-3</v>
      </c>
      <c r="J43" s="6">
        <v>80613</v>
      </c>
      <c r="K43" s="6">
        <v>53412</v>
      </c>
      <c r="L43" s="7">
        <v>0.66257303412600899</v>
      </c>
      <c r="M43" s="8">
        <v>15301</v>
      </c>
      <c r="N43" s="6">
        <v>8775</v>
      </c>
      <c r="O43" s="7">
        <v>0.16428892383734001</v>
      </c>
      <c r="P43" s="8">
        <v>499</v>
      </c>
      <c r="Q43" s="6">
        <v>365</v>
      </c>
      <c r="R43" s="7">
        <v>4.1595441595441603E-2</v>
      </c>
      <c r="S43" s="7">
        <v>6.8336703362540299E-3</v>
      </c>
      <c r="T43" s="7">
        <v>9.3424698569609804E-3</v>
      </c>
      <c r="U43" s="7">
        <v>3.2612247565518601E-2</v>
      </c>
      <c r="V43" s="9">
        <v>0.1</v>
      </c>
      <c r="W43" s="10"/>
      <c r="X43" s="78"/>
      <c r="Y43" s="78"/>
    </row>
    <row r="44" spans="1:25">
      <c r="A44" s="131"/>
      <c r="B44" s="132"/>
      <c r="C44" s="135" t="s">
        <v>142</v>
      </c>
      <c r="D44" s="127"/>
      <c r="E44" s="77" t="s">
        <v>0</v>
      </c>
      <c r="F44" s="77"/>
      <c r="G44" s="77"/>
      <c r="H44" s="77"/>
      <c r="I44" s="77"/>
      <c r="J44" s="13">
        <v>161318</v>
      </c>
      <c r="K44" s="13">
        <v>107133</v>
      </c>
      <c r="L44" s="14">
        <v>0.664110638614414</v>
      </c>
      <c r="M44" s="15">
        <v>29893</v>
      </c>
      <c r="N44" s="13">
        <v>17792</v>
      </c>
      <c r="O44" s="14">
        <v>0.16607394546964999</v>
      </c>
      <c r="P44" s="15">
        <v>790</v>
      </c>
      <c r="Q44" s="13">
        <v>572</v>
      </c>
      <c r="R44" s="14">
        <v>3.2149280575539597E-2</v>
      </c>
      <c r="S44" s="14">
        <v>5.3391578691906298E-3</v>
      </c>
      <c r="T44" s="14">
        <v>7.3740117424136399E-3</v>
      </c>
      <c r="U44" s="14">
        <v>2.6427591743886501E-2</v>
      </c>
      <c r="V44" s="77" t="s">
        <v>0</v>
      </c>
      <c r="W44" s="77" t="s">
        <v>0</v>
      </c>
      <c r="X44" s="78"/>
      <c r="Y44" s="78"/>
    </row>
    <row r="45" spans="1:25">
      <c r="A45" s="132"/>
      <c r="B45" s="136" t="s">
        <v>143</v>
      </c>
      <c r="C45" s="126"/>
      <c r="D45" s="127"/>
      <c r="E45" s="16" t="s">
        <v>0</v>
      </c>
      <c r="F45" s="16"/>
      <c r="G45" s="16"/>
      <c r="H45" s="16"/>
      <c r="I45" s="16"/>
      <c r="J45" s="17">
        <v>413791</v>
      </c>
      <c r="K45" s="17">
        <v>354977</v>
      </c>
      <c r="L45" s="18">
        <v>0.85786544414934096</v>
      </c>
      <c r="M45" s="19">
        <v>120647</v>
      </c>
      <c r="N45" s="17">
        <v>64673</v>
      </c>
      <c r="O45" s="18">
        <v>0.182189268600501</v>
      </c>
      <c r="P45" s="19">
        <v>13354</v>
      </c>
      <c r="Q45" s="17">
        <v>9251</v>
      </c>
      <c r="R45" s="18">
        <v>0.143042691695143</v>
      </c>
      <c r="S45" s="18">
        <v>2.6060843378585101E-2</v>
      </c>
      <c r="T45" s="18">
        <v>3.7619338717719698E-2</v>
      </c>
      <c r="U45" s="18">
        <v>0.11068654836009199</v>
      </c>
      <c r="V45" s="16" t="s">
        <v>0</v>
      </c>
      <c r="W45" s="16" t="s">
        <v>0</v>
      </c>
      <c r="X45" s="78"/>
      <c r="Y45" s="78"/>
    </row>
    <row r="46" spans="1:25">
      <c r="A46" s="125" t="s">
        <v>144</v>
      </c>
      <c r="B46" s="126"/>
      <c r="C46" s="126"/>
      <c r="D46" s="127"/>
      <c r="E46" s="74" t="s">
        <v>0</v>
      </c>
      <c r="F46" s="74"/>
      <c r="G46" s="74"/>
      <c r="H46" s="74"/>
      <c r="I46" s="74"/>
      <c r="J46" s="21">
        <v>413791</v>
      </c>
      <c r="K46" s="21">
        <v>354977</v>
      </c>
      <c r="L46" s="22">
        <v>0.85786544414934096</v>
      </c>
      <c r="M46" s="23">
        <v>120647</v>
      </c>
      <c r="N46" s="21">
        <v>64673</v>
      </c>
      <c r="O46" s="22">
        <v>0.182189268600501</v>
      </c>
      <c r="P46" s="23">
        <v>13354</v>
      </c>
      <c r="Q46" s="21">
        <v>9251</v>
      </c>
      <c r="R46" s="22">
        <v>0.143042691695143</v>
      </c>
      <c r="S46" s="22">
        <v>2.6060843378585101E-2</v>
      </c>
      <c r="T46" s="22">
        <v>3.7619338717719698E-2</v>
      </c>
      <c r="U46" s="22">
        <v>0.11068654836009199</v>
      </c>
      <c r="V46" s="74" t="s">
        <v>0</v>
      </c>
      <c r="W46" s="74" t="s">
        <v>0</v>
      </c>
      <c r="X46" s="78"/>
      <c r="Y46" s="78"/>
    </row>
    <row r="47" spans="1:25">
      <c r="A47" s="128" t="s">
        <v>145</v>
      </c>
      <c r="B47" s="126"/>
      <c r="C47" s="126"/>
      <c r="D47" s="127"/>
      <c r="E47" s="75" t="s">
        <v>0</v>
      </c>
      <c r="F47" s="75"/>
      <c r="G47" s="75"/>
      <c r="H47" s="75"/>
      <c r="I47" s="75"/>
      <c r="J47" s="25">
        <v>413791</v>
      </c>
      <c r="K47" s="25">
        <v>354977</v>
      </c>
      <c r="L47" s="26">
        <v>0.85786544414934096</v>
      </c>
      <c r="M47" s="27">
        <v>120647</v>
      </c>
      <c r="N47" s="25">
        <v>64673</v>
      </c>
      <c r="O47" s="26">
        <v>0.182189268600501</v>
      </c>
      <c r="P47" s="27">
        <v>13354</v>
      </c>
      <c r="Q47" s="25">
        <v>9251</v>
      </c>
      <c r="R47" s="26">
        <v>0.143042691695143</v>
      </c>
      <c r="S47" s="26">
        <v>2.6060843378585101E-2</v>
      </c>
      <c r="T47" s="26">
        <v>3.7619338717719698E-2</v>
      </c>
      <c r="U47" s="26">
        <v>0.11068654836009199</v>
      </c>
      <c r="V47" s="75" t="s">
        <v>0</v>
      </c>
      <c r="W47" s="75" t="s">
        <v>0</v>
      </c>
      <c r="X47" s="78"/>
      <c r="Y47" s="78"/>
    </row>
    <row r="48" spans="1:25" ht="0" hidden="1" customHeight="1"/>
  </sheetData>
  <autoFilter ref="A3:W47" xr:uid="{00000000-0009-0000-0000-000004000000}"/>
  <mergeCells count="10">
    <mergeCell ref="A46:D46"/>
    <mergeCell ref="A47:D47"/>
    <mergeCell ref="A2:E2"/>
    <mergeCell ref="A4:A45"/>
    <mergeCell ref="B4:B44"/>
    <mergeCell ref="C4:C30"/>
    <mergeCell ref="C38:D38"/>
    <mergeCell ref="C39:C42"/>
    <mergeCell ref="C44:D44"/>
    <mergeCell ref="B45:D45"/>
  </mergeCells>
  <hyperlinks>
    <hyperlink ref="D4" r:id="rId1" xr:uid="{00000000-0004-0000-0400-000000000000}"/>
    <hyperlink ref="D12" r:id="rId2" xr:uid="{00000000-0004-0000-0400-000001000000}"/>
    <hyperlink ref="D21" r:id="rId3" xr:uid="{00000000-0004-0000-0400-000002000000}"/>
    <hyperlink ref="D30" r:id="rId4" xr:uid="{00000000-0004-0000-0400-000003000000}"/>
    <hyperlink ref="D39" r:id="rId5" xr:uid="{00000000-0004-0000-0400-000004000000}"/>
    <hyperlink ref="D42" r:id="rId6" xr:uid="{00000000-0004-0000-0400-000005000000}"/>
    <hyperlink ref="D5" r:id="rId7" xr:uid="{00000000-0004-0000-0400-000006000000}"/>
    <hyperlink ref="D6" r:id="rId8" xr:uid="{00000000-0004-0000-0400-000007000000}"/>
    <hyperlink ref="D7" r:id="rId9" xr:uid="{00000000-0004-0000-0400-000008000000}"/>
    <hyperlink ref="D8" r:id="rId10" xr:uid="{00000000-0004-0000-0400-000009000000}"/>
    <hyperlink ref="D9" r:id="rId11" xr:uid="{00000000-0004-0000-0400-00000A000000}"/>
    <hyperlink ref="D10" r:id="rId12" xr:uid="{00000000-0004-0000-0400-00000B000000}"/>
    <hyperlink ref="D13" r:id="rId13" xr:uid="{00000000-0004-0000-0400-00000C000000}"/>
    <hyperlink ref="D14" r:id="rId14" xr:uid="{00000000-0004-0000-0400-00000D000000}"/>
    <hyperlink ref="D15" r:id="rId15" xr:uid="{00000000-0004-0000-0400-00000E000000}"/>
    <hyperlink ref="D16" r:id="rId16" xr:uid="{00000000-0004-0000-0400-00000F000000}"/>
    <hyperlink ref="D17" r:id="rId17" xr:uid="{00000000-0004-0000-0400-000010000000}"/>
    <hyperlink ref="D18" r:id="rId18" xr:uid="{00000000-0004-0000-0400-000011000000}"/>
    <hyperlink ref="D19" r:id="rId19" xr:uid="{00000000-0004-0000-0400-000012000000}"/>
    <hyperlink ref="D22" r:id="rId20" xr:uid="{00000000-0004-0000-0400-000013000000}"/>
    <hyperlink ref="D23" r:id="rId21" xr:uid="{00000000-0004-0000-0400-000014000000}"/>
    <hyperlink ref="D24" r:id="rId22" xr:uid="{00000000-0004-0000-0400-000015000000}"/>
    <hyperlink ref="D25" r:id="rId23" xr:uid="{00000000-0004-0000-0400-000016000000}"/>
    <hyperlink ref="D26" r:id="rId24" xr:uid="{00000000-0004-0000-0400-000017000000}"/>
    <hyperlink ref="D27" r:id="rId25" xr:uid="{00000000-0004-0000-0400-000018000000}"/>
    <hyperlink ref="D28" r:id="rId26" xr:uid="{00000000-0004-0000-0400-000019000000}"/>
    <hyperlink ref="D31" r:id="rId27" xr:uid="{00000000-0004-0000-0400-00001A000000}"/>
    <hyperlink ref="D32" r:id="rId28" xr:uid="{00000000-0004-0000-0400-00001B000000}"/>
    <hyperlink ref="D33" r:id="rId29" xr:uid="{00000000-0004-0000-0400-00001C000000}"/>
    <hyperlink ref="D34" r:id="rId30" xr:uid="{00000000-0004-0000-0400-00001D000000}"/>
    <hyperlink ref="D35" r:id="rId31" xr:uid="{00000000-0004-0000-0400-00001E000000}"/>
    <hyperlink ref="D36" r:id="rId32" xr:uid="{00000000-0004-0000-0400-00001F000000}"/>
    <hyperlink ref="D37" r:id="rId33" xr:uid="{00000000-0004-0000-0400-000020000000}"/>
    <hyperlink ref="D40" r:id="rId34" xr:uid="{00000000-0004-0000-0400-000021000000}"/>
    <hyperlink ref="D43" r:id="rId35" xr:uid="{00000000-0004-0000-0400-00002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6"/>
  <sheetViews>
    <sheetView topLeftCell="A28" workbookViewId="0">
      <selection activeCell="F34" sqref="F34:I38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s="38" customFormat="1" ht="42" customHeight="1">
      <c r="A2" s="123" t="s">
        <v>167</v>
      </c>
      <c r="B2" s="124"/>
      <c r="C2" s="124"/>
      <c r="D2" s="124"/>
      <c r="E2" s="124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79"/>
    </row>
    <row r="3" spans="1:25" ht="31.8">
      <c r="A3" s="47" t="s">
        <v>1</v>
      </c>
      <c r="B3" s="48" t="s">
        <v>2</v>
      </c>
      <c r="C3" s="47" t="s">
        <v>3</v>
      </c>
      <c r="D3" s="47" t="s">
        <v>4</v>
      </c>
      <c r="E3" s="48" t="s">
        <v>5</v>
      </c>
      <c r="F3" s="32" t="s">
        <v>32</v>
      </c>
      <c r="G3" s="33" t="s">
        <v>33</v>
      </c>
      <c r="H3" s="34" t="s">
        <v>34</v>
      </c>
      <c r="I3" s="34" t="s">
        <v>35</v>
      </c>
      <c r="J3" s="48" t="s">
        <v>6</v>
      </c>
      <c r="K3" s="48" t="s">
        <v>7</v>
      </c>
      <c r="L3" s="48" t="s">
        <v>8</v>
      </c>
      <c r="M3" s="48" t="s">
        <v>11</v>
      </c>
      <c r="N3" s="48" t="s">
        <v>9</v>
      </c>
      <c r="O3" s="48" t="s">
        <v>10</v>
      </c>
      <c r="P3" s="48" t="s">
        <v>15</v>
      </c>
      <c r="Q3" s="48" t="s">
        <v>12</v>
      </c>
      <c r="R3" s="48" t="s">
        <v>14</v>
      </c>
      <c r="S3" s="48" t="s">
        <v>13</v>
      </c>
      <c r="T3" s="48" t="s">
        <v>16</v>
      </c>
      <c r="U3" s="48" t="s">
        <v>17</v>
      </c>
      <c r="V3" s="48" t="s">
        <v>18</v>
      </c>
      <c r="W3" s="48" t="s">
        <v>19</v>
      </c>
      <c r="X3" s="78"/>
      <c r="Y3" s="78"/>
    </row>
    <row r="4" spans="1:25" ht="30.6">
      <c r="A4" s="129" t="s">
        <v>20</v>
      </c>
      <c r="B4" s="133">
        <v>44348</v>
      </c>
      <c r="C4" s="129" t="s">
        <v>21</v>
      </c>
      <c r="D4" s="4" t="s">
        <v>152</v>
      </c>
      <c r="E4" s="5">
        <v>44349.652837534697</v>
      </c>
      <c r="F4" s="5"/>
      <c r="G4" s="5"/>
      <c r="H4" s="5"/>
      <c r="I4" s="5"/>
      <c r="J4" s="6">
        <v>62822</v>
      </c>
      <c r="K4" s="6">
        <v>61672</v>
      </c>
      <c r="L4" s="7">
        <v>0.98169431091019099</v>
      </c>
      <c r="M4" s="8">
        <v>28114</v>
      </c>
      <c r="N4" s="6">
        <v>12840</v>
      </c>
      <c r="O4" s="7">
        <v>0.20819820988455101</v>
      </c>
      <c r="P4" s="8">
        <v>5400</v>
      </c>
      <c r="Q4" s="6">
        <v>3552</v>
      </c>
      <c r="R4" s="7">
        <v>0.27663551401869202</v>
      </c>
      <c r="S4" s="7">
        <v>5.7595018809184099E-2</v>
      </c>
      <c r="T4" s="7">
        <v>8.7559994811259603E-2</v>
      </c>
      <c r="U4" s="7">
        <v>0.19207512271466201</v>
      </c>
      <c r="V4" s="9">
        <v>0.5</v>
      </c>
      <c r="W4" s="10" t="s">
        <v>153</v>
      </c>
      <c r="X4" s="78"/>
      <c r="Y4" s="78"/>
    </row>
    <row r="5" spans="1:25" ht="26.4">
      <c r="A5" s="130"/>
      <c r="B5" s="134"/>
      <c r="C5" s="130"/>
      <c r="D5" s="4" t="s">
        <v>152</v>
      </c>
      <c r="E5" s="5">
        <v>44349.652837534697</v>
      </c>
      <c r="F5" s="39" t="s">
        <v>148</v>
      </c>
      <c r="G5" s="40">
        <v>90</v>
      </c>
      <c r="H5" s="41">
        <f>G5/P$4</f>
        <v>1.6666666666666666E-2</v>
      </c>
      <c r="I5" s="42">
        <f>+G5/K$4</f>
        <v>1.4593332468543262E-3</v>
      </c>
      <c r="J5" s="6">
        <v>62822</v>
      </c>
      <c r="K5" s="6">
        <v>61672</v>
      </c>
      <c r="L5" s="7">
        <v>0.98169431091019099</v>
      </c>
      <c r="M5" s="8">
        <v>28114</v>
      </c>
      <c r="N5" s="6">
        <v>12840</v>
      </c>
      <c r="O5" s="7">
        <v>0.20819820988455101</v>
      </c>
      <c r="P5" s="8">
        <v>5400</v>
      </c>
      <c r="Q5" s="6">
        <v>3552</v>
      </c>
      <c r="R5" s="7">
        <v>0.27663551401869202</v>
      </c>
      <c r="S5" s="7">
        <v>5.7595018809184099E-2</v>
      </c>
      <c r="T5" s="7">
        <v>8.7559994811259603E-2</v>
      </c>
      <c r="U5" s="7">
        <v>0.19207512271466201</v>
      </c>
      <c r="V5" s="9">
        <v>0.5</v>
      </c>
      <c r="W5" s="10"/>
      <c r="X5" s="78"/>
      <c r="Y5" s="78"/>
    </row>
    <row r="6" spans="1:25">
      <c r="A6" s="130"/>
      <c r="B6" s="134"/>
      <c r="C6" s="130"/>
      <c r="D6" s="4" t="s">
        <v>152</v>
      </c>
      <c r="E6" s="5">
        <v>44349.652837534697</v>
      </c>
      <c r="F6" s="39" t="s">
        <v>124</v>
      </c>
      <c r="G6" s="40">
        <v>11</v>
      </c>
      <c r="H6" s="41">
        <f>G6/P$4</f>
        <v>2.0370370370370369E-3</v>
      </c>
      <c r="I6" s="42">
        <f t="shared" ref="I6:I9" si="0">+G6/K$4</f>
        <v>1.7836295239330652E-4</v>
      </c>
      <c r="J6" s="6">
        <v>62822</v>
      </c>
      <c r="K6" s="6">
        <v>61672</v>
      </c>
      <c r="L6" s="7">
        <v>0.98169431091019099</v>
      </c>
      <c r="M6" s="8">
        <v>28114</v>
      </c>
      <c r="N6" s="6">
        <v>12840</v>
      </c>
      <c r="O6" s="7">
        <v>0.20819820988455101</v>
      </c>
      <c r="P6" s="8">
        <v>5400</v>
      </c>
      <c r="Q6" s="6">
        <v>3552</v>
      </c>
      <c r="R6" s="7">
        <v>0.27663551401869202</v>
      </c>
      <c r="S6" s="7">
        <v>5.7595018809184099E-2</v>
      </c>
      <c r="T6" s="7">
        <v>8.7559994811259603E-2</v>
      </c>
      <c r="U6" s="7">
        <v>0.19207512271466201</v>
      </c>
      <c r="V6" s="9">
        <v>0.5</v>
      </c>
      <c r="W6" s="10"/>
      <c r="X6" s="78"/>
      <c r="Y6" s="78"/>
    </row>
    <row r="7" spans="1:25">
      <c r="A7" s="130"/>
      <c r="B7" s="134"/>
      <c r="C7" s="130"/>
      <c r="D7" s="4" t="s">
        <v>152</v>
      </c>
      <c r="E7" s="5">
        <v>44349.652837534697</v>
      </c>
      <c r="F7" s="39" t="s">
        <v>168</v>
      </c>
      <c r="G7" s="40">
        <v>18</v>
      </c>
      <c r="H7" s="41">
        <f t="shared" ref="H7:H9" si="1">G7/P$4</f>
        <v>3.3333333333333335E-3</v>
      </c>
      <c r="I7" s="42">
        <f t="shared" si="0"/>
        <v>2.9186664937086524E-4</v>
      </c>
      <c r="J7" s="6">
        <v>62822</v>
      </c>
      <c r="K7" s="6">
        <v>61672</v>
      </c>
      <c r="L7" s="7">
        <v>0.98169431091019099</v>
      </c>
      <c r="M7" s="8">
        <v>28114</v>
      </c>
      <c r="N7" s="6">
        <v>12840</v>
      </c>
      <c r="O7" s="7">
        <v>0.20819820988455101</v>
      </c>
      <c r="P7" s="8">
        <v>5400</v>
      </c>
      <c r="Q7" s="6">
        <v>3552</v>
      </c>
      <c r="R7" s="7">
        <v>0.27663551401869202</v>
      </c>
      <c r="S7" s="7">
        <v>5.7595018809184099E-2</v>
      </c>
      <c r="T7" s="7">
        <v>8.7559994811259603E-2</v>
      </c>
      <c r="U7" s="7">
        <v>0.19207512271466201</v>
      </c>
      <c r="V7" s="9">
        <v>0.5</v>
      </c>
      <c r="W7" s="10"/>
      <c r="X7" s="78"/>
      <c r="Y7" s="78"/>
    </row>
    <row r="8" spans="1:25">
      <c r="A8" s="130"/>
      <c r="B8" s="134"/>
      <c r="C8" s="130"/>
      <c r="D8" s="4" t="s">
        <v>152</v>
      </c>
      <c r="E8" s="5">
        <v>44349.652837534697</v>
      </c>
      <c r="F8" s="39" t="s">
        <v>125</v>
      </c>
      <c r="G8" s="40">
        <v>8</v>
      </c>
      <c r="H8" s="41">
        <f t="shared" si="1"/>
        <v>1.4814814814814814E-3</v>
      </c>
      <c r="I8" s="42">
        <f t="shared" si="0"/>
        <v>1.2971851083149564E-4</v>
      </c>
      <c r="J8" s="6">
        <v>62822</v>
      </c>
      <c r="K8" s="6">
        <v>61672</v>
      </c>
      <c r="L8" s="7">
        <v>0.98169431091019099</v>
      </c>
      <c r="M8" s="8">
        <v>28114</v>
      </c>
      <c r="N8" s="6">
        <v>12840</v>
      </c>
      <c r="O8" s="7">
        <v>0.20819820988455101</v>
      </c>
      <c r="P8" s="8">
        <v>5400</v>
      </c>
      <c r="Q8" s="6">
        <v>3552</v>
      </c>
      <c r="R8" s="7">
        <v>0.27663551401869202</v>
      </c>
      <c r="S8" s="7">
        <v>5.7595018809184099E-2</v>
      </c>
      <c r="T8" s="7">
        <v>8.7559994811259603E-2</v>
      </c>
      <c r="U8" s="7">
        <v>0.19207512271466201</v>
      </c>
      <c r="V8" s="9">
        <v>0.5</v>
      </c>
      <c r="W8" s="10"/>
      <c r="X8" s="78"/>
      <c r="Y8" s="78"/>
    </row>
    <row r="9" spans="1:25" ht="26.4">
      <c r="A9" s="130"/>
      <c r="B9" s="134"/>
      <c r="C9" s="130"/>
      <c r="D9" s="4" t="s">
        <v>152</v>
      </c>
      <c r="E9" s="5">
        <v>44349.652837534697</v>
      </c>
      <c r="F9" s="39" t="s">
        <v>100</v>
      </c>
      <c r="G9" s="40">
        <v>13</v>
      </c>
      <c r="H9" s="41">
        <f t="shared" si="1"/>
        <v>2.4074074074074076E-3</v>
      </c>
      <c r="I9" s="42">
        <f t="shared" si="0"/>
        <v>2.1079258010118043E-4</v>
      </c>
      <c r="J9" s="6">
        <v>62822</v>
      </c>
      <c r="K9" s="6">
        <v>61672</v>
      </c>
      <c r="L9" s="7">
        <v>0.98169431091019099</v>
      </c>
      <c r="M9" s="8">
        <v>28114</v>
      </c>
      <c r="N9" s="6">
        <v>12840</v>
      </c>
      <c r="O9" s="7">
        <v>0.20819820988455101</v>
      </c>
      <c r="P9" s="8">
        <v>5400</v>
      </c>
      <c r="Q9" s="6">
        <v>3552</v>
      </c>
      <c r="R9" s="7">
        <v>0.27663551401869202</v>
      </c>
      <c r="S9" s="7">
        <v>5.7595018809184099E-2</v>
      </c>
      <c r="T9" s="7">
        <v>8.7559994811259603E-2</v>
      </c>
      <c r="U9" s="7">
        <v>0.19207512271466201</v>
      </c>
      <c r="V9" s="9">
        <v>0.5</v>
      </c>
      <c r="W9" s="10"/>
      <c r="X9" s="78"/>
      <c r="Y9" s="78"/>
    </row>
    <row r="10" spans="1:25">
      <c r="A10" s="130"/>
      <c r="B10" s="134"/>
      <c r="C10" s="130"/>
      <c r="D10" s="4"/>
      <c r="E10" s="5"/>
      <c r="F10" s="5"/>
      <c r="G10" s="5"/>
      <c r="H10" s="5"/>
      <c r="I10" s="5"/>
      <c r="J10" s="6"/>
      <c r="K10" s="6"/>
      <c r="L10" s="7"/>
      <c r="M10" s="8"/>
      <c r="N10" s="6"/>
      <c r="O10" s="7"/>
      <c r="P10" s="8"/>
      <c r="Q10" s="6"/>
      <c r="R10" s="7"/>
      <c r="S10" s="7"/>
      <c r="T10" s="7"/>
      <c r="U10" s="7"/>
      <c r="V10" s="9"/>
      <c r="W10" s="10"/>
      <c r="X10" s="78"/>
      <c r="Y10" s="78"/>
    </row>
    <row r="11" spans="1:25" ht="20.399999999999999">
      <c r="A11" s="131"/>
      <c r="B11" s="131"/>
      <c r="C11" s="131"/>
      <c r="D11" s="4" t="s">
        <v>154</v>
      </c>
      <c r="E11" s="5">
        <v>44356.694467245397</v>
      </c>
      <c r="F11" s="5"/>
      <c r="G11" s="5"/>
      <c r="H11" s="5"/>
      <c r="I11" s="5"/>
      <c r="J11" s="6">
        <v>62977</v>
      </c>
      <c r="K11" s="6">
        <v>61695</v>
      </c>
      <c r="L11" s="7">
        <v>0.97964336186226697</v>
      </c>
      <c r="M11" s="8">
        <v>24117</v>
      </c>
      <c r="N11" s="6">
        <v>12198</v>
      </c>
      <c r="O11" s="7">
        <v>0.197714563578896</v>
      </c>
      <c r="P11" s="8">
        <v>3957</v>
      </c>
      <c r="Q11" s="6">
        <v>2727</v>
      </c>
      <c r="R11" s="7">
        <v>0.22356123954746701</v>
      </c>
      <c r="S11" s="7">
        <v>4.42013129102845E-2</v>
      </c>
      <c r="T11" s="7">
        <v>6.4138098711402899E-2</v>
      </c>
      <c r="U11" s="7">
        <v>0.16407513372310001</v>
      </c>
      <c r="V11" s="9">
        <v>2.2000000000000002</v>
      </c>
      <c r="W11" s="10" t="s">
        <v>155</v>
      </c>
      <c r="X11" s="78"/>
      <c r="Y11" s="78"/>
    </row>
    <row r="12" spans="1:25" ht="26.4">
      <c r="A12" s="131"/>
      <c r="B12" s="131"/>
      <c r="C12" s="131"/>
      <c r="D12" s="4" t="s">
        <v>154</v>
      </c>
      <c r="E12" s="5">
        <v>44356.694467245397</v>
      </c>
      <c r="F12" s="39" t="s">
        <v>148</v>
      </c>
      <c r="G12" s="40">
        <v>60</v>
      </c>
      <c r="H12" s="41">
        <f>G12/P$11</f>
        <v>1.5163002274450341E-2</v>
      </c>
      <c r="I12" s="42">
        <f>+G12/K$11</f>
        <v>9.7252613663992217E-4</v>
      </c>
      <c r="J12" s="6">
        <v>62977</v>
      </c>
      <c r="K12" s="6">
        <v>61695</v>
      </c>
      <c r="L12" s="7">
        <v>0.97964336186226697</v>
      </c>
      <c r="M12" s="8">
        <v>24117</v>
      </c>
      <c r="N12" s="6">
        <v>12198</v>
      </c>
      <c r="O12" s="7">
        <v>0.197714563578896</v>
      </c>
      <c r="P12" s="8">
        <v>3957</v>
      </c>
      <c r="Q12" s="6">
        <v>2727</v>
      </c>
      <c r="R12" s="7">
        <v>0.22356123954746701</v>
      </c>
      <c r="S12" s="7">
        <v>4.42013129102845E-2</v>
      </c>
      <c r="T12" s="7">
        <v>6.4138098711402899E-2</v>
      </c>
      <c r="U12" s="7">
        <v>0.16407513372310001</v>
      </c>
      <c r="V12" s="9">
        <v>2.2000000000000002</v>
      </c>
      <c r="W12" s="10"/>
      <c r="X12" s="78"/>
      <c r="Y12" s="78"/>
    </row>
    <row r="13" spans="1:25">
      <c r="A13" s="131"/>
      <c r="B13" s="131"/>
      <c r="C13" s="131"/>
      <c r="D13" s="4" t="s">
        <v>154</v>
      </c>
      <c r="E13" s="5">
        <v>44356.694467245397</v>
      </c>
      <c r="F13" s="39" t="s">
        <v>124</v>
      </c>
      <c r="G13" s="40">
        <v>18</v>
      </c>
      <c r="H13" s="41">
        <f t="shared" ref="H13:H17" si="2">G13/P$11</f>
        <v>4.5489006823351023E-3</v>
      </c>
      <c r="I13" s="42">
        <f t="shared" ref="I13:I17" si="3">+G13/K$11</f>
        <v>2.9175784099197665E-4</v>
      </c>
      <c r="J13" s="6">
        <v>62977</v>
      </c>
      <c r="K13" s="6">
        <v>61695</v>
      </c>
      <c r="L13" s="7">
        <v>0.97964336186226697</v>
      </c>
      <c r="M13" s="8">
        <v>24117</v>
      </c>
      <c r="N13" s="6">
        <v>12198</v>
      </c>
      <c r="O13" s="7">
        <v>0.197714563578896</v>
      </c>
      <c r="P13" s="8">
        <v>3957</v>
      </c>
      <c r="Q13" s="6">
        <v>2727</v>
      </c>
      <c r="R13" s="7">
        <v>0.22356123954746701</v>
      </c>
      <c r="S13" s="7">
        <v>4.42013129102845E-2</v>
      </c>
      <c r="T13" s="7">
        <v>6.4138098711402899E-2</v>
      </c>
      <c r="U13" s="7">
        <v>0.16407513372310001</v>
      </c>
      <c r="V13" s="9">
        <v>2.2000000000000002</v>
      </c>
      <c r="W13" s="10"/>
      <c r="X13" s="78"/>
      <c r="Y13" s="78"/>
    </row>
    <row r="14" spans="1:25" ht="26.4">
      <c r="A14" s="131"/>
      <c r="B14" s="131"/>
      <c r="C14" s="131"/>
      <c r="D14" s="4" t="s">
        <v>154</v>
      </c>
      <c r="E14" s="5">
        <v>44356.694467245397</v>
      </c>
      <c r="F14" s="39" t="s">
        <v>126</v>
      </c>
      <c r="G14" s="40">
        <v>27</v>
      </c>
      <c r="H14" s="41">
        <f t="shared" si="2"/>
        <v>6.8233510235026539E-3</v>
      </c>
      <c r="I14" s="42">
        <f t="shared" si="3"/>
        <v>4.3763676148796501E-4</v>
      </c>
      <c r="J14" s="6">
        <v>62977</v>
      </c>
      <c r="K14" s="6">
        <v>61695</v>
      </c>
      <c r="L14" s="7">
        <v>0.97964336186226697</v>
      </c>
      <c r="M14" s="8">
        <v>24117</v>
      </c>
      <c r="N14" s="6">
        <v>12198</v>
      </c>
      <c r="O14" s="7">
        <v>0.197714563578896</v>
      </c>
      <c r="P14" s="8">
        <v>3957</v>
      </c>
      <c r="Q14" s="6">
        <v>2727</v>
      </c>
      <c r="R14" s="7">
        <v>0.22356123954746701</v>
      </c>
      <c r="S14" s="7">
        <v>4.42013129102845E-2</v>
      </c>
      <c r="T14" s="7">
        <v>6.4138098711402899E-2</v>
      </c>
      <c r="U14" s="7">
        <v>0.16407513372310001</v>
      </c>
      <c r="V14" s="9">
        <v>2.2000000000000002</v>
      </c>
      <c r="W14" s="10"/>
      <c r="X14" s="78"/>
      <c r="Y14" s="78"/>
    </row>
    <row r="15" spans="1:25">
      <c r="A15" s="131"/>
      <c r="B15" s="131"/>
      <c r="C15" s="131"/>
      <c r="D15" s="4" t="s">
        <v>154</v>
      </c>
      <c r="E15" s="5">
        <v>44356.694467245397</v>
      </c>
      <c r="F15" s="39" t="s">
        <v>125</v>
      </c>
      <c r="G15" s="40">
        <v>8</v>
      </c>
      <c r="H15" s="41">
        <f t="shared" si="2"/>
        <v>2.0217336365933787E-3</v>
      </c>
      <c r="I15" s="42">
        <f t="shared" si="3"/>
        <v>1.2967015155198962E-4</v>
      </c>
      <c r="J15" s="6">
        <v>62977</v>
      </c>
      <c r="K15" s="6">
        <v>61695</v>
      </c>
      <c r="L15" s="7">
        <v>0.97964336186226697</v>
      </c>
      <c r="M15" s="8">
        <v>24117</v>
      </c>
      <c r="N15" s="6">
        <v>12198</v>
      </c>
      <c r="O15" s="7">
        <v>0.197714563578896</v>
      </c>
      <c r="P15" s="8">
        <v>3957</v>
      </c>
      <c r="Q15" s="6">
        <v>2727</v>
      </c>
      <c r="R15" s="7">
        <v>0.22356123954746701</v>
      </c>
      <c r="S15" s="7">
        <v>4.42013129102845E-2</v>
      </c>
      <c r="T15" s="7">
        <v>6.4138098711402899E-2</v>
      </c>
      <c r="U15" s="7">
        <v>0.16407513372310001</v>
      </c>
      <c r="V15" s="9">
        <v>2.2000000000000002</v>
      </c>
      <c r="W15" s="10"/>
      <c r="X15" s="78"/>
      <c r="Y15" s="78"/>
    </row>
    <row r="16" spans="1:25">
      <c r="A16" s="131"/>
      <c r="B16" s="131"/>
      <c r="C16" s="131"/>
      <c r="D16" s="4" t="s">
        <v>154</v>
      </c>
      <c r="E16" s="5">
        <v>44356.694467245397</v>
      </c>
      <c r="F16" s="39" t="s">
        <v>169</v>
      </c>
      <c r="G16" s="40">
        <v>14</v>
      </c>
      <c r="H16" s="41">
        <f t="shared" si="2"/>
        <v>3.5380338640384128E-3</v>
      </c>
      <c r="I16" s="42">
        <f t="shared" si="3"/>
        <v>2.2692276521598184E-4</v>
      </c>
      <c r="J16" s="6">
        <v>62977</v>
      </c>
      <c r="K16" s="6">
        <v>61695</v>
      </c>
      <c r="L16" s="7">
        <v>0.97964336186226697</v>
      </c>
      <c r="M16" s="8">
        <v>24117</v>
      </c>
      <c r="N16" s="6">
        <v>12198</v>
      </c>
      <c r="O16" s="7">
        <v>0.197714563578896</v>
      </c>
      <c r="P16" s="8">
        <v>3957</v>
      </c>
      <c r="Q16" s="6">
        <v>2727</v>
      </c>
      <c r="R16" s="7">
        <v>0.22356123954746701</v>
      </c>
      <c r="S16" s="7">
        <v>4.42013129102845E-2</v>
      </c>
      <c r="T16" s="7">
        <v>6.4138098711402899E-2</v>
      </c>
      <c r="U16" s="7">
        <v>0.16407513372310001</v>
      </c>
      <c r="V16" s="9">
        <v>2.2000000000000002</v>
      </c>
      <c r="W16" s="10"/>
      <c r="X16" s="78"/>
      <c r="Y16" s="78"/>
    </row>
    <row r="17" spans="1:25">
      <c r="A17" s="131"/>
      <c r="B17" s="131"/>
      <c r="C17" s="131"/>
      <c r="D17" s="4" t="s">
        <v>154</v>
      </c>
      <c r="E17" s="5">
        <v>44356.694467245397</v>
      </c>
      <c r="F17" s="39" t="s">
        <v>168</v>
      </c>
      <c r="G17" s="40">
        <v>4</v>
      </c>
      <c r="H17" s="41">
        <f t="shared" si="2"/>
        <v>1.0108668182966893E-3</v>
      </c>
      <c r="I17" s="42">
        <f t="shared" si="3"/>
        <v>6.4835075775994812E-5</v>
      </c>
      <c r="J17" s="6">
        <v>62977</v>
      </c>
      <c r="K17" s="6">
        <v>61695</v>
      </c>
      <c r="L17" s="7">
        <v>0.97964336186226697</v>
      </c>
      <c r="M17" s="8">
        <v>24117</v>
      </c>
      <c r="N17" s="6">
        <v>12198</v>
      </c>
      <c r="O17" s="7">
        <v>0.197714563578896</v>
      </c>
      <c r="P17" s="8">
        <v>3957</v>
      </c>
      <c r="Q17" s="6">
        <v>2727</v>
      </c>
      <c r="R17" s="7">
        <v>0.22356123954746701</v>
      </c>
      <c r="S17" s="7">
        <v>4.42013129102845E-2</v>
      </c>
      <c r="T17" s="7">
        <v>6.4138098711402899E-2</v>
      </c>
      <c r="U17" s="7">
        <v>0.16407513372310001</v>
      </c>
      <c r="V17" s="9">
        <v>2.2000000000000002</v>
      </c>
      <c r="W17" s="10"/>
      <c r="X17" s="78"/>
      <c r="Y17" s="78"/>
    </row>
    <row r="18" spans="1:25">
      <c r="A18" s="131"/>
      <c r="B18" s="131"/>
      <c r="C18" s="131"/>
      <c r="D18" s="4"/>
      <c r="E18" s="5"/>
      <c r="F18" s="5"/>
      <c r="G18" s="5"/>
      <c r="H18" s="5"/>
      <c r="I18" s="5"/>
      <c r="J18" s="6"/>
      <c r="K18" s="6"/>
      <c r="L18" s="7"/>
      <c r="M18" s="8"/>
      <c r="N18" s="6"/>
      <c r="O18" s="7"/>
      <c r="P18" s="8"/>
      <c r="Q18" s="6"/>
      <c r="R18" s="7"/>
      <c r="S18" s="7"/>
      <c r="T18" s="7"/>
      <c r="U18" s="7"/>
      <c r="V18" s="9"/>
      <c r="W18" s="10"/>
      <c r="X18" s="78"/>
      <c r="Y18" s="78"/>
    </row>
    <row r="19" spans="1:25" ht="20.399999999999999">
      <c r="A19" s="131"/>
      <c r="B19" s="131"/>
      <c r="C19" s="131"/>
      <c r="D19" s="4" t="s">
        <v>156</v>
      </c>
      <c r="E19" s="5">
        <v>44364.625302083303</v>
      </c>
      <c r="F19" s="5"/>
      <c r="G19" s="5"/>
      <c r="H19" s="5"/>
      <c r="I19" s="5"/>
      <c r="J19" s="6">
        <v>62487</v>
      </c>
      <c r="K19" s="6">
        <v>61228</v>
      </c>
      <c r="L19" s="7">
        <v>0.97985180917630899</v>
      </c>
      <c r="M19" s="8">
        <v>22865</v>
      </c>
      <c r="N19" s="6">
        <v>11430</v>
      </c>
      <c r="O19" s="7">
        <v>0.18667929705363601</v>
      </c>
      <c r="P19" s="8">
        <v>2733</v>
      </c>
      <c r="Q19" s="6">
        <v>1917</v>
      </c>
      <c r="R19" s="7">
        <v>0.167716535433071</v>
      </c>
      <c r="S19" s="7">
        <v>3.1309204938916799E-2</v>
      </c>
      <c r="T19" s="7">
        <v>4.4636440844058302E-2</v>
      </c>
      <c r="U19" s="7">
        <v>0.11952766236606201</v>
      </c>
      <c r="V19" s="9">
        <v>0.3</v>
      </c>
      <c r="W19" s="10" t="s">
        <v>157</v>
      </c>
      <c r="X19" s="78"/>
      <c r="Y19" s="78"/>
    </row>
    <row r="20" spans="1:25" ht="26.4">
      <c r="A20" s="131"/>
      <c r="B20" s="131"/>
      <c r="C20" s="131"/>
      <c r="D20" s="4" t="s">
        <v>156</v>
      </c>
      <c r="E20" s="5">
        <v>44364.625302083303</v>
      </c>
      <c r="F20" s="39" t="s">
        <v>148</v>
      </c>
      <c r="G20" s="40">
        <v>56</v>
      </c>
      <c r="H20" s="41">
        <f>G20/P$19</f>
        <v>2.0490303695572632E-2</v>
      </c>
      <c r="I20" s="42">
        <f>+G20/K$19</f>
        <v>9.1461422878421641E-4</v>
      </c>
      <c r="J20" s="6">
        <v>62487</v>
      </c>
      <c r="K20" s="6">
        <v>61228</v>
      </c>
      <c r="L20" s="7">
        <v>0.97985180917630899</v>
      </c>
      <c r="M20" s="8">
        <v>22865</v>
      </c>
      <c r="N20" s="6">
        <v>11430</v>
      </c>
      <c r="O20" s="7">
        <v>0.18667929705363601</v>
      </c>
      <c r="P20" s="8">
        <v>2733</v>
      </c>
      <c r="Q20" s="6">
        <v>1917</v>
      </c>
      <c r="R20" s="7">
        <v>0.167716535433071</v>
      </c>
      <c r="S20" s="7">
        <v>3.1309204938916799E-2</v>
      </c>
      <c r="T20" s="7">
        <v>4.4636440844058302E-2</v>
      </c>
      <c r="U20" s="7">
        <v>0.11952766236606201</v>
      </c>
      <c r="V20" s="9">
        <v>0.3</v>
      </c>
      <c r="W20" s="10"/>
      <c r="X20" s="78"/>
      <c r="Y20" s="78"/>
    </row>
    <row r="21" spans="1:25">
      <c r="A21" s="131"/>
      <c r="B21" s="131"/>
      <c r="C21" s="131"/>
      <c r="D21" s="4" t="s">
        <v>156</v>
      </c>
      <c r="E21" s="5">
        <v>44364.625302083303</v>
      </c>
      <c r="F21" s="39" t="s">
        <v>124</v>
      </c>
      <c r="G21" s="40">
        <v>12</v>
      </c>
      <c r="H21" s="41">
        <f t="shared" ref="H21:H24" si="4">G21/P$19</f>
        <v>4.3907793633369925E-3</v>
      </c>
      <c r="I21" s="42">
        <f t="shared" ref="I21:I24" si="5">+G21/K$19</f>
        <v>1.9598876331090352E-4</v>
      </c>
      <c r="J21" s="6">
        <v>62487</v>
      </c>
      <c r="K21" s="6">
        <v>61228</v>
      </c>
      <c r="L21" s="7">
        <v>0.97985180917630899</v>
      </c>
      <c r="M21" s="8">
        <v>22865</v>
      </c>
      <c r="N21" s="6">
        <v>11430</v>
      </c>
      <c r="O21" s="7">
        <v>0.18667929705363601</v>
      </c>
      <c r="P21" s="8">
        <v>2733</v>
      </c>
      <c r="Q21" s="6">
        <v>1917</v>
      </c>
      <c r="R21" s="7">
        <v>0.167716535433071</v>
      </c>
      <c r="S21" s="7">
        <v>3.1309204938916799E-2</v>
      </c>
      <c r="T21" s="7">
        <v>4.4636440844058302E-2</v>
      </c>
      <c r="U21" s="7">
        <v>0.11952766236606201</v>
      </c>
      <c r="V21" s="9">
        <v>0.3</v>
      </c>
      <c r="W21" s="10"/>
      <c r="X21" s="78"/>
      <c r="Y21" s="78"/>
    </row>
    <row r="22" spans="1:25" ht="26.4">
      <c r="A22" s="131"/>
      <c r="B22" s="131"/>
      <c r="C22" s="131"/>
      <c r="D22" s="4" t="s">
        <v>156</v>
      </c>
      <c r="E22" s="5">
        <v>44364.625302083303</v>
      </c>
      <c r="F22" s="39" t="s">
        <v>126</v>
      </c>
      <c r="G22" s="40">
        <v>19</v>
      </c>
      <c r="H22" s="41">
        <f t="shared" si="4"/>
        <v>6.9520673252835711E-3</v>
      </c>
      <c r="I22" s="42">
        <f t="shared" si="5"/>
        <v>3.1031554190893057E-4</v>
      </c>
      <c r="J22" s="6">
        <v>62487</v>
      </c>
      <c r="K22" s="6">
        <v>61228</v>
      </c>
      <c r="L22" s="7">
        <v>0.97985180917630899</v>
      </c>
      <c r="M22" s="8">
        <v>22865</v>
      </c>
      <c r="N22" s="6">
        <v>11430</v>
      </c>
      <c r="O22" s="7">
        <v>0.18667929705363601</v>
      </c>
      <c r="P22" s="8">
        <v>2733</v>
      </c>
      <c r="Q22" s="6">
        <v>1917</v>
      </c>
      <c r="R22" s="7">
        <v>0.167716535433071</v>
      </c>
      <c r="S22" s="7">
        <v>3.1309204938916799E-2</v>
      </c>
      <c r="T22" s="7">
        <v>4.4636440844058302E-2</v>
      </c>
      <c r="U22" s="7">
        <v>0.11952766236606201</v>
      </c>
      <c r="V22" s="9">
        <v>0.3</v>
      </c>
      <c r="W22" s="10"/>
      <c r="X22" s="78"/>
      <c r="Y22" s="78"/>
    </row>
    <row r="23" spans="1:25">
      <c r="A23" s="131"/>
      <c r="B23" s="131"/>
      <c r="C23" s="131"/>
      <c r="D23" s="4" t="s">
        <v>156</v>
      </c>
      <c r="E23" s="5">
        <v>44364.625302083303</v>
      </c>
      <c r="F23" s="39" t="s">
        <v>125</v>
      </c>
      <c r="G23" s="40">
        <v>2</v>
      </c>
      <c r="H23" s="41">
        <f t="shared" si="4"/>
        <v>7.3179656055616534E-4</v>
      </c>
      <c r="I23" s="42">
        <f t="shared" si="5"/>
        <v>3.2664793885150582E-5</v>
      </c>
      <c r="J23" s="6">
        <v>62487</v>
      </c>
      <c r="K23" s="6">
        <v>61228</v>
      </c>
      <c r="L23" s="7">
        <v>0.97985180917630899</v>
      </c>
      <c r="M23" s="8">
        <v>22865</v>
      </c>
      <c r="N23" s="6">
        <v>11430</v>
      </c>
      <c r="O23" s="7">
        <v>0.18667929705363601</v>
      </c>
      <c r="P23" s="8">
        <v>2733</v>
      </c>
      <c r="Q23" s="6">
        <v>1917</v>
      </c>
      <c r="R23" s="7">
        <v>0.167716535433071</v>
      </c>
      <c r="S23" s="7">
        <v>3.1309204938916799E-2</v>
      </c>
      <c r="T23" s="7">
        <v>4.4636440844058302E-2</v>
      </c>
      <c r="U23" s="7">
        <v>0.11952766236606201</v>
      </c>
      <c r="V23" s="9">
        <v>0.3</v>
      </c>
      <c r="W23" s="10"/>
      <c r="X23" s="78"/>
      <c r="Y23" s="78"/>
    </row>
    <row r="24" spans="1:25">
      <c r="A24" s="131"/>
      <c r="B24" s="131"/>
      <c r="C24" s="131"/>
      <c r="D24" s="4" t="s">
        <v>156</v>
      </c>
      <c r="E24" s="5">
        <v>44364.625302083303</v>
      </c>
      <c r="F24" s="39" t="s">
        <v>168</v>
      </c>
      <c r="G24" s="40">
        <v>2</v>
      </c>
      <c r="H24" s="41">
        <f t="shared" si="4"/>
        <v>7.3179656055616534E-4</v>
      </c>
      <c r="I24" s="42">
        <f t="shared" si="5"/>
        <v>3.2664793885150582E-5</v>
      </c>
      <c r="J24" s="6">
        <v>62487</v>
      </c>
      <c r="K24" s="6">
        <v>61228</v>
      </c>
      <c r="L24" s="7">
        <v>0.97985180917630899</v>
      </c>
      <c r="M24" s="8">
        <v>22865</v>
      </c>
      <c r="N24" s="6">
        <v>11430</v>
      </c>
      <c r="O24" s="7">
        <v>0.18667929705363601</v>
      </c>
      <c r="P24" s="8">
        <v>2733</v>
      </c>
      <c r="Q24" s="6">
        <v>1917</v>
      </c>
      <c r="R24" s="7">
        <v>0.167716535433071</v>
      </c>
      <c r="S24" s="7">
        <v>3.1309204938916799E-2</v>
      </c>
      <c r="T24" s="7">
        <v>4.4636440844058302E-2</v>
      </c>
      <c r="U24" s="7">
        <v>0.11952766236606201</v>
      </c>
      <c r="V24" s="9">
        <v>0.3</v>
      </c>
      <c r="W24" s="10"/>
      <c r="X24" s="78"/>
      <c r="Y24" s="78"/>
    </row>
    <row r="25" spans="1:25">
      <c r="A25" s="131"/>
      <c r="B25" s="131"/>
      <c r="C25" s="131"/>
      <c r="D25" s="4"/>
      <c r="E25" s="5"/>
      <c r="F25" s="5"/>
      <c r="G25" s="5"/>
      <c r="H25" s="5"/>
      <c r="I25" s="5"/>
      <c r="J25" s="6"/>
      <c r="K25" s="6"/>
      <c r="L25" s="7"/>
      <c r="M25" s="8"/>
      <c r="N25" s="6"/>
      <c r="O25" s="7"/>
      <c r="P25" s="8"/>
      <c r="Q25" s="6"/>
      <c r="R25" s="7"/>
      <c r="S25" s="7"/>
      <c r="T25" s="7"/>
      <c r="U25" s="7"/>
      <c r="V25" s="9"/>
      <c r="W25" s="10"/>
      <c r="X25" s="78"/>
      <c r="Y25" s="78"/>
    </row>
    <row r="26" spans="1:25" ht="20.399999999999999">
      <c r="A26" s="131"/>
      <c r="B26" s="131"/>
      <c r="C26" s="131"/>
      <c r="D26" s="4" t="s">
        <v>158</v>
      </c>
      <c r="E26" s="5">
        <v>44370.417316898202</v>
      </c>
      <c r="F26" s="5"/>
      <c r="G26" s="5"/>
      <c r="H26" s="5"/>
      <c r="I26" s="5"/>
      <c r="J26" s="6">
        <v>62200</v>
      </c>
      <c r="K26" s="6">
        <v>61034</v>
      </c>
      <c r="L26" s="7">
        <v>0.98125401929260403</v>
      </c>
      <c r="M26" s="8">
        <v>22223</v>
      </c>
      <c r="N26" s="6">
        <v>11552</v>
      </c>
      <c r="O26" s="7">
        <v>0.189271553560311</v>
      </c>
      <c r="P26" s="8">
        <v>3080</v>
      </c>
      <c r="Q26" s="6">
        <v>2156</v>
      </c>
      <c r="R26" s="7">
        <v>0.18663434903047099</v>
      </c>
      <c r="S26" s="7">
        <v>3.53245731887145E-2</v>
      </c>
      <c r="T26" s="7">
        <v>5.0463675983877798E-2</v>
      </c>
      <c r="U26" s="7">
        <v>0.138595149169779</v>
      </c>
      <c r="V26" s="9">
        <v>0.1</v>
      </c>
      <c r="W26" s="10" t="s">
        <v>159</v>
      </c>
      <c r="X26" s="78"/>
      <c r="Y26" s="78"/>
    </row>
    <row r="27" spans="1:25" ht="26.4">
      <c r="A27" s="131"/>
      <c r="B27" s="131"/>
      <c r="C27" s="131"/>
      <c r="D27" s="4" t="s">
        <v>158</v>
      </c>
      <c r="E27" s="5">
        <v>44370.417316898202</v>
      </c>
      <c r="F27" s="39" t="s">
        <v>148</v>
      </c>
      <c r="G27" s="40">
        <v>53</v>
      </c>
      <c r="H27" s="41">
        <f>G27/P$26</f>
        <v>1.7207792207792207E-2</v>
      </c>
      <c r="I27" s="42">
        <f>+G27/K$26</f>
        <v>8.683684503719239E-4</v>
      </c>
      <c r="J27" s="6">
        <v>62200</v>
      </c>
      <c r="K27" s="6">
        <v>61034</v>
      </c>
      <c r="L27" s="7">
        <v>0.98125401929260403</v>
      </c>
      <c r="M27" s="8">
        <v>22223</v>
      </c>
      <c r="N27" s="6">
        <v>11552</v>
      </c>
      <c r="O27" s="7">
        <v>0.189271553560311</v>
      </c>
      <c r="P27" s="8">
        <v>3080</v>
      </c>
      <c r="Q27" s="6">
        <v>2156</v>
      </c>
      <c r="R27" s="7">
        <v>0.18663434903047099</v>
      </c>
      <c r="S27" s="7">
        <v>3.53245731887145E-2</v>
      </c>
      <c r="T27" s="7">
        <v>5.0463675983877798E-2</v>
      </c>
      <c r="U27" s="7">
        <v>0.138595149169779</v>
      </c>
      <c r="V27" s="9">
        <v>0.1</v>
      </c>
      <c r="W27" s="10"/>
      <c r="X27" s="78"/>
      <c r="Y27" s="78"/>
    </row>
    <row r="28" spans="1:25">
      <c r="A28" s="131"/>
      <c r="B28" s="131"/>
      <c r="C28" s="131"/>
      <c r="D28" s="4" t="s">
        <v>158</v>
      </c>
      <c r="E28" s="5">
        <v>44370.417316898202</v>
      </c>
      <c r="F28" s="39" t="s">
        <v>124</v>
      </c>
      <c r="G28" s="40">
        <v>13</v>
      </c>
      <c r="H28" s="41">
        <f t="shared" ref="H28:H31" si="6">G28/P$26</f>
        <v>4.2207792207792205E-3</v>
      </c>
      <c r="I28" s="42">
        <f t="shared" ref="I28:I31" si="7">+G28/K$26</f>
        <v>2.1299603499688697E-4</v>
      </c>
      <c r="J28" s="6">
        <v>62200</v>
      </c>
      <c r="K28" s="6">
        <v>61034</v>
      </c>
      <c r="L28" s="7">
        <v>0.98125401929260403</v>
      </c>
      <c r="M28" s="8">
        <v>22223</v>
      </c>
      <c r="N28" s="6">
        <v>11552</v>
      </c>
      <c r="O28" s="7">
        <v>0.189271553560311</v>
      </c>
      <c r="P28" s="8">
        <v>3080</v>
      </c>
      <c r="Q28" s="6">
        <v>2156</v>
      </c>
      <c r="R28" s="7">
        <v>0.18663434903047099</v>
      </c>
      <c r="S28" s="7">
        <v>3.53245731887145E-2</v>
      </c>
      <c r="T28" s="7">
        <v>5.0463675983877798E-2</v>
      </c>
      <c r="U28" s="7">
        <v>0.138595149169779</v>
      </c>
      <c r="V28" s="9">
        <v>0.1</v>
      </c>
      <c r="W28" s="10"/>
      <c r="X28" s="78"/>
      <c r="Y28" s="78"/>
    </row>
    <row r="29" spans="1:25" ht="26.4">
      <c r="A29" s="131"/>
      <c r="B29" s="131"/>
      <c r="C29" s="131"/>
      <c r="D29" s="4" t="s">
        <v>158</v>
      </c>
      <c r="E29" s="5">
        <v>44370.417316898202</v>
      </c>
      <c r="F29" s="39" t="s">
        <v>126</v>
      </c>
      <c r="G29" s="40">
        <v>18</v>
      </c>
      <c r="H29" s="41">
        <f t="shared" si="6"/>
        <v>5.8441558441558444E-3</v>
      </c>
      <c r="I29" s="42">
        <f t="shared" si="7"/>
        <v>2.9491758691876658E-4</v>
      </c>
      <c r="J29" s="6">
        <v>62200</v>
      </c>
      <c r="K29" s="6">
        <v>61034</v>
      </c>
      <c r="L29" s="7">
        <v>0.98125401929260403</v>
      </c>
      <c r="M29" s="8">
        <v>22223</v>
      </c>
      <c r="N29" s="6">
        <v>11552</v>
      </c>
      <c r="O29" s="7">
        <v>0.189271553560311</v>
      </c>
      <c r="P29" s="8">
        <v>3080</v>
      </c>
      <c r="Q29" s="6">
        <v>2156</v>
      </c>
      <c r="R29" s="7">
        <v>0.18663434903047099</v>
      </c>
      <c r="S29" s="7">
        <v>3.53245731887145E-2</v>
      </c>
      <c r="T29" s="7">
        <v>5.0463675983877798E-2</v>
      </c>
      <c r="U29" s="7">
        <v>0.138595149169779</v>
      </c>
      <c r="V29" s="9">
        <v>0.1</v>
      </c>
      <c r="W29" s="10"/>
      <c r="X29" s="78"/>
      <c r="Y29" s="78"/>
    </row>
    <row r="30" spans="1:25">
      <c r="A30" s="131"/>
      <c r="B30" s="131"/>
      <c r="C30" s="131"/>
      <c r="D30" s="4" t="s">
        <v>158</v>
      </c>
      <c r="E30" s="5">
        <v>44370.417316898202</v>
      </c>
      <c r="F30" s="39" t="s">
        <v>125</v>
      </c>
      <c r="G30" s="40">
        <v>11</v>
      </c>
      <c r="H30" s="41">
        <f t="shared" si="6"/>
        <v>3.5714285714285713E-3</v>
      </c>
      <c r="I30" s="42">
        <f t="shared" si="7"/>
        <v>1.8022741422813514E-4</v>
      </c>
      <c r="J30" s="6">
        <v>62200</v>
      </c>
      <c r="K30" s="6">
        <v>61034</v>
      </c>
      <c r="L30" s="7">
        <v>0.98125401929260403</v>
      </c>
      <c r="M30" s="8">
        <v>22223</v>
      </c>
      <c r="N30" s="6">
        <v>11552</v>
      </c>
      <c r="O30" s="7">
        <v>0.189271553560311</v>
      </c>
      <c r="P30" s="8">
        <v>3080</v>
      </c>
      <c r="Q30" s="6">
        <v>2156</v>
      </c>
      <c r="R30" s="7">
        <v>0.18663434903047099</v>
      </c>
      <c r="S30" s="7">
        <v>3.53245731887145E-2</v>
      </c>
      <c r="T30" s="7">
        <v>5.0463675983877798E-2</v>
      </c>
      <c r="U30" s="7">
        <v>0.138595149169779</v>
      </c>
      <c r="V30" s="9">
        <v>0.1</v>
      </c>
      <c r="W30" s="10"/>
      <c r="X30" s="78"/>
      <c r="Y30" s="78"/>
    </row>
    <row r="31" spans="1:25">
      <c r="A31" s="131"/>
      <c r="B31" s="131"/>
      <c r="C31" s="131"/>
      <c r="D31" s="4" t="s">
        <v>158</v>
      </c>
      <c r="E31" s="5">
        <v>44370.417316898202</v>
      </c>
      <c r="F31" s="39" t="s">
        <v>168</v>
      </c>
      <c r="G31" s="40">
        <v>4</v>
      </c>
      <c r="H31" s="41">
        <f t="shared" si="6"/>
        <v>1.2987012987012987E-3</v>
      </c>
      <c r="I31" s="42">
        <f t="shared" si="7"/>
        <v>6.5537241537503682E-5</v>
      </c>
      <c r="J31" s="6">
        <v>62200</v>
      </c>
      <c r="K31" s="6">
        <v>61034</v>
      </c>
      <c r="L31" s="7">
        <v>0.98125401929260403</v>
      </c>
      <c r="M31" s="8">
        <v>22223</v>
      </c>
      <c r="N31" s="6">
        <v>11552</v>
      </c>
      <c r="O31" s="7">
        <v>0.189271553560311</v>
      </c>
      <c r="P31" s="8">
        <v>3080</v>
      </c>
      <c r="Q31" s="6">
        <v>2156</v>
      </c>
      <c r="R31" s="7">
        <v>0.18663434903047099</v>
      </c>
      <c r="S31" s="7">
        <v>3.53245731887145E-2</v>
      </c>
      <c r="T31" s="7">
        <v>5.0463675983877798E-2</v>
      </c>
      <c r="U31" s="7">
        <v>0.138595149169779</v>
      </c>
      <c r="V31" s="9">
        <v>0.1</v>
      </c>
      <c r="W31" s="10"/>
      <c r="X31" s="78"/>
      <c r="Y31" s="78"/>
    </row>
    <row r="32" spans="1:25">
      <c r="A32" s="131"/>
      <c r="B32" s="131"/>
      <c r="C32" s="131"/>
      <c r="D32" s="4"/>
      <c r="E32" s="5"/>
      <c r="F32" s="5"/>
      <c r="G32" s="5"/>
      <c r="H32" s="5"/>
      <c r="I32" s="5"/>
      <c r="J32" s="6"/>
      <c r="K32" s="6"/>
      <c r="L32" s="7"/>
      <c r="M32" s="8"/>
      <c r="N32" s="6"/>
      <c r="O32" s="7"/>
      <c r="P32" s="8"/>
      <c r="Q32" s="6"/>
      <c r="R32" s="7"/>
      <c r="S32" s="7"/>
      <c r="T32" s="7"/>
      <c r="U32" s="7"/>
      <c r="V32" s="9"/>
      <c r="W32" s="10"/>
      <c r="X32" s="78"/>
      <c r="Y32" s="78"/>
    </row>
    <row r="33" spans="1:25" ht="20.399999999999999">
      <c r="A33" s="131"/>
      <c r="B33" s="131"/>
      <c r="C33" s="132"/>
      <c r="D33" s="4" t="s">
        <v>160</v>
      </c>
      <c r="E33" s="5">
        <v>44377.375357789402</v>
      </c>
      <c r="F33" s="5"/>
      <c r="G33" s="5"/>
      <c r="H33" s="5"/>
      <c r="I33" s="5"/>
      <c r="J33" s="6">
        <v>62488</v>
      </c>
      <c r="K33" s="6">
        <v>61204</v>
      </c>
      <c r="L33" s="7">
        <v>0.97945205479452102</v>
      </c>
      <c r="M33" s="8">
        <v>21572</v>
      </c>
      <c r="N33" s="6">
        <v>11469</v>
      </c>
      <c r="O33" s="7">
        <v>0.187389713090648</v>
      </c>
      <c r="P33" s="8">
        <v>2804</v>
      </c>
      <c r="Q33" s="6">
        <v>1993</v>
      </c>
      <c r="R33" s="7">
        <v>0.17377277879501299</v>
      </c>
      <c r="S33" s="7">
        <v>3.2563231161361998E-2</v>
      </c>
      <c r="T33" s="7">
        <v>4.5813999085027098E-2</v>
      </c>
      <c r="U33" s="7">
        <v>0.12998331170035199</v>
      </c>
      <c r="V33" s="9">
        <v>0.1</v>
      </c>
      <c r="W33" s="10" t="s">
        <v>161</v>
      </c>
      <c r="X33" s="78"/>
      <c r="Y33" s="78"/>
    </row>
    <row r="34" spans="1:25" ht="26.4">
      <c r="A34" s="131"/>
      <c r="B34" s="131"/>
      <c r="C34" s="83"/>
      <c r="D34" s="4" t="s">
        <v>160</v>
      </c>
      <c r="E34" s="5">
        <v>44377.375357789402</v>
      </c>
      <c r="F34" s="39" t="s">
        <v>148</v>
      </c>
      <c r="G34" s="40">
        <v>75</v>
      </c>
      <c r="H34" s="41">
        <f>G34/P$33</f>
        <v>2.6747503566333809E-2</v>
      </c>
      <c r="I34" s="42">
        <f>+G34/K$33</f>
        <v>1.2254101039147769E-3</v>
      </c>
      <c r="J34" s="6">
        <v>62488</v>
      </c>
      <c r="K34" s="6">
        <v>61204</v>
      </c>
      <c r="L34" s="7">
        <v>0.97945205479452102</v>
      </c>
      <c r="M34" s="8">
        <v>21572</v>
      </c>
      <c r="N34" s="6">
        <v>11469</v>
      </c>
      <c r="O34" s="7">
        <v>0.187389713090648</v>
      </c>
      <c r="P34" s="8">
        <v>2804</v>
      </c>
      <c r="Q34" s="6">
        <v>1993</v>
      </c>
      <c r="R34" s="7">
        <v>0.17377277879501299</v>
      </c>
      <c r="S34" s="7">
        <v>3.2563231161361998E-2</v>
      </c>
      <c r="T34" s="7">
        <v>4.5813999085027098E-2</v>
      </c>
      <c r="U34" s="7">
        <v>0.12998331170035199</v>
      </c>
      <c r="V34" s="9">
        <v>0.1</v>
      </c>
      <c r="W34" s="10"/>
      <c r="X34" s="78"/>
      <c r="Y34" s="78"/>
    </row>
    <row r="35" spans="1:25">
      <c r="A35" s="131"/>
      <c r="B35" s="131"/>
      <c r="C35" s="83"/>
      <c r="D35" s="4" t="s">
        <v>160</v>
      </c>
      <c r="E35" s="5">
        <v>44377.375357789402</v>
      </c>
      <c r="F35" s="39" t="s">
        <v>124</v>
      </c>
      <c r="G35" s="40">
        <v>7</v>
      </c>
      <c r="H35" s="41">
        <f t="shared" ref="H35:H38" si="8">G35/P$33</f>
        <v>2.4964336661911554E-3</v>
      </c>
      <c r="I35" s="42">
        <f t="shared" ref="I35:I38" si="9">+G35/K$33</f>
        <v>1.143716096987125E-4</v>
      </c>
      <c r="J35" s="6">
        <v>62488</v>
      </c>
      <c r="K35" s="6">
        <v>61204</v>
      </c>
      <c r="L35" s="7">
        <v>0.97945205479452102</v>
      </c>
      <c r="M35" s="8">
        <v>21572</v>
      </c>
      <c r="N35" s="6">
        <v>11469</v>
      </c>
      <c r="O35" s="7">
        <v>0.187389713090648</v>
      </c>
      <c r="P35" s="8">
        <v>2804</v>
      </c>
      <c r="Q35" s="6">
        <v>1993</v>
      </c>
      <c r="R35" s="7">
        <v>0.17377277879501299</v>
      </c>
      <c r="S35" s="7">
        <v>3.2563231161361998E-2</v>
      </c>
      <c r="T35" s="7">
        <v>4.5813999085027098E-2</v>
      </c>
      <c r="U35" s="7">
        <v>0.12998331170035199</v>
      </c>
      <c r="V35" s="9">
        <v>0.1</v>
      </c>
      <c r="W35" s="10"/>
      <c r="X35" s="78"/>
      <c r="Y35" s="78"/>
    </row>
    <row r="36" spans="1:25" ht="26.4">
      <c r="A36" s="131"/>
      <c r="B36" s="131"/>
      <c r="C36" s="83"/>
      <c r="D36" s="4" t="s">
        <v>160</v>
      </c>
      <c r="E36" s="5">
        <v>44377.375357789402</v>
      </c>
      <c r="F36" s="39" t="s">
        <v>126</v>
      </c>
      <c r="G36" s="40">
        <v>30</v>
      </c>
      <c r="H36" s="41">
        <f t="shared" si="8"/>
        <v>1.0699001426533523E-2</v>
      </c>
      <c r="I36" s="42">
        <f t="shared" si="9"/>
        <v>4.9016404156591073E-4</v>
      </c>
      <c r="J36" s="6">
        <v>62488</v>
      </c>
      <c r="K36" s="6">
        <v>61204</v>
      </c>
      <c r="L36" s="7">
        <v>0.97945205479452102</v>
      </c>
      <c r="M36" s="8">
        <v>21572</v>
      </c>
      <c r="N36" s="6">
        <v>11469</v>
      </c>
      <c r="O36" s="7">
        <v>0.187389713090648</v>
      </c>
      <c r="P36" s="8">
        <v>2804</v>
      </c>
      <c r="Q36" s="6">
        <v>1993</v>
      </c>
      <c r="R36" s="7">
        <v>0.17377277879501299</v>
      </c>
      <c r="S36" s="7">
        <v>3.2563231161361998E-2</v>
      </c>
      <c r="T36" s="7">
        <v>4.5813999085027098E-2</v>
      </c>
      <c r="U36" s="7">
        <v>0.12998331170035199</v>
      </c>
      <c r="V36" s="9">
        <v>0.1</v>
      </c>
      <c r="W36" s="10"/>
      <c r="X36" s="78"/>
      <c r="Y36" s="78"/>
    </row>
    <row r="37" spans="1:25">
      <c r="A37" s="131"/>
      <c r="B37" s="131"/>
      <c r="C37" s="83"/>
      <c r="D37" s="4" t="s">
        <v>160</v>
      </c>
      <c r="E37" s="5">
        <v>44377.375357789402</v>
      </c>
      <c r="F37" s="39" t="s">
        <v>125</v>
      </c>
      <c r="G37" s="40">
        <v>5</v>
      </c>
      <c r="H37" s="41">
        <f t="shared" si="8"/>
        <v>1.783166904422254E-3</v>
      </c>
      <c r="I37" s="42">
        <f t="shared" si="9"/>
        <v>8.1694006927651792E-5</v>
      </c>
      <c r="J37" s="6">
        <v>62488</v>
      </c>
      <c r="K37" s="6">
        <v>61204</v>
      </c>
      <c r="L37" s="7">
        <v>0.97945205479452102</v>
      </c>
      <c r="M37" s="8">
        <v>21572</v>
      </c>
      <c r="N37" s="6">
        <v>11469</v>
      </c>
      <c r="O37" s="7">
        <v>0.187389713090648</v>
      </c>
      <c r="P37" s="8">
        <v>2804</v>
      </c>
      <c r="Q37" s="6">
        <v>1993</v>
      </c>
      <c r="R37" s="7">
        <v>0.17377277879501299</v>
      </c>
      <c r="S37" s="7">
        <v>3.2563231161361998E-2</v>
      </c>
      <c r="T37" s="7">
        <v>4.5813999085027098E-2</v>
      </c>
      <c r="U37" s="7">
        <v>0.12998331170035199</v>
      </c>
      <c r="V37" s="9">
        <v>0.1</v>
      </c>
      <c r="W37" s="10"/>
      <c r="X37" s="78"/>
      <c r="Y37" s="78"/>
    </row>
    <row r="38" spans="1:25">
      <c r="A38" s="131"/>
      <c r="B38" s="131"/>
      <c r="C38" s="83"/>
      <c r="D38" s="4" t="s">
        <v>160</v>
      </c>
      <c r="E38" s="5">
        <v>44377.375357789402</v>
      </c>
      <c r="F38" s="39" t="s">
        <v>168</v>
      </c>
      <c r="G38" s="40">
        <v>14</v>
      </c>
      <c r="H38" s="41">
        <f t="shared" si="8"/>
        <v>4.9928673323823107E-3</v>
      </c>
      <c r="I38" s="42">
        <f t="shared" si="9"/>
        <v>2.2874321939742501E-4</v>
      </c>
      <c r="J38" s="6">
        <v>62488</v>
      </c>
      <c r="K38" s="6">
        <v>61204</v>
      </c>
      <c r="L38" s="7">
        <v>0.97945205479452102</v>
      </c>
      <c r="M38" s="8">
        <v>21572</v>
      </c>
      <c r="N38" s="6">
        <v>11469</v>
      </c>
      <c r="O38" s="7">
        <v>0.187389713090648</v>
      </c>
      <c r="P38" s="8">
        <v>2804</v>
      </c>
      <c r="Q38" s="6">
        <v>1993</v>
      </c>
      <c r="R38" s="7">
        <v>0.17377277879501299</v>
      </c>
      <c r="S38" s="7">
        <v>3.2563231161361998E-2</v>
      </c>
      <c r="T38" s="7">
        <v>4.5813999085027098E-2</v>
      </c>
      <c r="U38" s="7">
        <v>0.12998331170035199</v>
      </c>
      <c r="V38" s="9">
        <v>0.1</v>
      </c>
      <c r="W38" s="10"/>
      <c r="X38" s="78"/>
      <c r="Y38" s="78"/>
    </row>
    <row r="39" spans="1:25">
      <c r="A39" s="131"/>
      <c r="B39" s="131"/>
      <c r="C39" s="135" t="s">
        <v>88</v>
      </c>
      <c r="D39" s="127"/>
      <c r="E39" s="82" t="s">
        <v>0</v>
      </c>
      <c r="F39" s="82"/>
      <c r="G39" s="82"/>
      <c r="H39" s="82"/>
      <c r="I39" s="82"/>
      <c r="J39" s="13">
        <v>312974</v>
      </c>
      <c r="K39" s="13">
        <v>306833</v>
      </c>
      <c r="L39" s="14">
        <v>0.98037856179746596</v>
      </c>
      <c r="M39" s="15">
        <v>118891</v>
      </c>
      <c r="N39" s="13">
        <v>59489</v>
      </c>
      <c r="O39" s="14">
        <v>0.193880710353841</v>
      </c>
      <c r="P39" s="15">
        <v>17974</v>
      </c>
      <c r="Q39" s="13">
        <v>12345</v>
      </c>
      <c r="R39" s="14">
        <v>0.20751735614987599</v>
      </c>
      <c r="S39" s="14">
        <v>4.0233612421088999E-2</v>
      </c>
      <c r="T39" s="14">
        <v>5.8579096772511399E-2</v>
      </c>
      <c r="U39" s="14">
        <v>0.15118049305666501</v>
      </c>
      <c r="V39" s="82" t="s">
        <v>0</v>
      </c>
      <c r="W39" s="82" t="s">
        <v>0</v>
      </c>
      <c r="X39" s="78"/>
      <c r="Y39" s="78"/>
    </row>
    <row r="40" spans="1:25" ht="20.399999999999999">
      <c r="A40" s="131"/>
      <c r="B40" s="131"/>
      <c r="C40" s="129" t="s">
        <v>49</v>
      </c>
      <c r="D40" s="4" t="s">
        <v>162</v>
      </c>
      <c r="E40" s="5">
        <v>44358.465435648097</v>
      </c>
      <c r="F40" s="5"/>
      <c r="G40" s="5"/>
      <c r="H40" s="5"/>
      <c r="I40" s="5"/>
      <c r="J40" s="6">
        <v>80483</v>
      </c>
      <c r="K40" s="6">
        <v>53237</v>
      </c>
      <c r="L40" s="7">
        <v>0.66146888162717599</v>
      </c>
      <c r="M40" s="8">
        <v>18135</v>
      </c>
      <c r="N40" s="6">
        <v>10150</v>
      </c>
      <c r="O40" s="7">
        <v>0.19065687397862399</v>
      </c>
      <c r="P40" s="8">
        <v>431</v>
      </c>
      <c r="Q40" s="6">
        <v>328</v>
      </c>
      <c r="R40" s="7">
        <v>3.2315270935960601E-2</v>
      </c>
      <c r="S40" s="7">
        <v>6.1611285384225297E-3</v>
      </c>
      <c r="T40" s="7">
        <v>8.0958731709149592E-3</v>
      </c>
      <c r="U40" s="7">
        <v>2.3766197959746299E-2</v>
      </c>
      <c r="V40" s="9">
        <v>0.1</v>
      </c>
      <c r="W40" s="10" t="s">
        <v>163</v>
      </c>
      <c r="X40" s="78"/>
      <c r="Y40" s="78"/>
    </row>
    <row r="41" spans="1:25" ht="30.6">
      <c r="A41" s="131"/>
      <c r="B41" s="131"/>
      <c r="C41" s="132"/>
      <c r="D41" s="4" t="s">
        <v>164</v>
      </c>
      <c r="E41" s="5">
        <v>44372.375297534702</v>
      </c>
      <c r="F41" s="5"/>
      <c r="G41" s="5"/>
      <c r="H41" s="5"/>
      <c r="I41" s="5"/>
      <c r="J41" s="6">
        <v>80384</v>
      </c>
      <c r="K41" s="6">
        <v>53332</v>
      </c>
      <c r="L41" s="7">
        <v>0.663465366242038</v>
      </c>
      <c r="M41" s="8">
        <v>14525</v>
      </c>
      <c r="N41" s="6">
        <v>8879</v>
      </c>
      <c r="O41" s="7">
        <v>0.16648541213530299</v>
      </c>
      <c r="P41" s="8">
        <v>242</v>
      </c>
      <c r="Q41" s="6">
        <v>169</v>
      </c>
      <c r="R41" s="7">
        <v>1.90336749633968E-2</v>
      </c>
      <c r="S41" s="7">
        <v>3.16882922073052E-3</v>
      </c>
      <c r="T41" s="7">
        <v>4.5376134403360101E-3</v>
      </c>
      <c r="U41" s="7">
        <v>1.6660929432013801E-2</v>
      </c>
      <c r="V41" s="9">
        <v>0.3</v>
      </c>
      <c r="W41" s="10" t="s">
        <v>165</v>
      </c>
      <c r="X41" s="78"/>
      <c r="Y41" s="78"/>
    </row>
    <row r="42" spans="1:25">
      <c r="A42" s="131"/>
      <c r="B42" s="132"/>
      <c r="C42" s="135" t="s">
        <v>142</v>
      </c>
      <c r="D42" s="127"/>
      <c r="E42" s="82" t="s">
        <v>0</v>
      </c>
      <c r="F42" s="82"/>
      <c r="G42" s="82"/>
      <c r="H42" s="82"/>
      <c r="I42" s="82"/>
      <c r="J42" s="13">
        <v>160867</v>
      </c>
      <c r="K42" s="13">
        <v>106569</v>
      </c>
      <c r="L42" s="14">
        <v>0.66246650960109899</v>
      </c>
      <c r="M42" s="15">
        <v>32660</v>
      </c>
      <c r="N42" s="13">
        <v>19029</v>
      </c>
      <c r="O42" s="14">
        <v>0.17856036933817501</v>
      </c>
      <c r="P42" s="15">
        <v>673</v>
      </c>
      <c r="Q42" s="13">
        <v>497</v>
      </c>
      <c r="R42" s="14">
        <v>2.6118030374691299E-2</v>
      </c>
      <c r="S42" s="14">
        <v>4.6636451500905503E-3</v>
      </c>
      <c r="T42" s="14">
        <v>6.3151573159173904E-3</v>
      </c>
      <c r="U42" s="14">
        <v>2.0606246172688299E-2</v>
      </c>
      <c r="V42" s="82" t="s">
        <v>0</v>
      </c>
      <c r="W42" s="82" t="s">
        <v>0</v>
      </c>
      <c r="X42" s="78"/>
      <c r="Y42" s="78"/>
    </row>
    <row r="43" spans="1:25">
      <c r="A43" s="132"/>
      <c r="B43" s="136" t="s">
        <v>166</v>
      </c>
      <c r="C43" s="126"/>
      <c r="D43" s="127"/>
      <c r="E43" s="16" t="s">
        <v>0</v>
      </c>
      <c r="F43" s="16"/>
      <c r="G43" s="16"/>
      <c r="H43" s="16"/>
      <c r="I43" s="16"/>
      <c r="J43" s="17">
        <v>473841</v>
      </c>
      <c r="K43" s="17">
        <v>413402</v>
      </c>
      <c r="L43" s="18">
        <v>0.87244877501102702</v>
      </c>
      <c r="M43" s="19">
        <v>151551</v>
      </c>
      <c r="N43" s="17">
        <v>78518</v>
      </c>
      <c r="O43" s="18">
        <v>0.189931350114416</v>
      </c>
      <c r="P43" s="19">
        <v>18647</v>
      </c>
      <c r="Q43" s="17">
        <v>12842</v>
      </c>
      <c r="R43" s="18">
        <v>0.163554853664128</v>
      </c>
      <c r="S43" s="18">
        <v>3.10641941741936E-2</v>
      </c>
      <c r="T43" s="18">
        <v>4.5106216225368999E-2</v>
      </c>
      <c r="U43" s="18">
        <v>0.123041088478466</v>
      </c>
      <c r="V43" s="16" t="s">
        <v>0</v>
      </c>
      <c r="W43" s="16" t="s">
        <v>0</v>
      </c>
      <c r="X43" s="78"/>
      <c r="Y43" s="78"/>
    </row>
    <row r="44" spans="1:25">
      <c r="A44" s="125" t="s">
        <v>122</v>
      </c>
      <c r="B44" s="126"/>
      <c r="C44" s="126"/>
      <c r="D44" s="127"/>
      <c r="E44" s="80" t="s">
        <v>0</v>
      </c>
      <c r="F44" s="80"/>
      <c r="G44" s="80"/>
      <c r="H44" s="80"/>
      <c r="I44" s="80"/>
      <c r="J44" s="21">
        <v>473841</v>
      </c>
      <c r="K44" s="21">
        <v>413402</v>
      </c>
      <c r="L44" s="22">
        <v>0.87244877501102702</v>
      </c>
      <c r="M44" s="23">
        <v>151551</v>
      </c>
      <c r="N44" s="21">
        <v>78518</v>
      </c>
      <c r="O44" s="22">
        <v>0.189931350114416</v>
      </c>
      <c r="P44" s="23">
        <v>18647</v>
      </c>
      <c r="Q44" s="21">
        <v>12842</v>
      </c>
      <c r="R44" s="22">
        <v>0.163554853664128</v>
      </c>
      <c r="S44" s="22">
        <v>3.10641941741936E-2</v>
      </c>
      <c r="T44" s="22">
        <v>4.5106216225368999E-2</v>
      </c>
      <c r="U44" s="22">
        <v>0.123041088478466</v>
      </c>
      <c r="V44" s="80" t="s">
        <v>0</v>
      </c>
      <c r="W44" s="80" t="s">
        <v>0</v>
      </c>
      <c r="X44" s="78"/>
      <c r="Y44" s="78"/>
    </row>
    <row r="45" spans="1:25">
      <c r="A45" s="128" t="s">
        <v>123</v>
      </c>
      <c r="B45" s="126"/>
      <c r="C45" s="126"/>
      <c r="D45" s="127"/>
      <c r="E45" s="81" t="s">
        <v>0</v>
      </c>
      <c r="F45" s="81"/>
      <c r="G45" s="81"/>
      <c r="H45" s="81"/>
      <c r="I45" s="81"/>
      <c r="J45" s="25">
        <v>473841</v>
      </c>
      <c r="K45" s="25">
        <v>413402</v>
      </c>
      <c r="L45" s="26">
        <v>0.87244877501102702</v>
      </c>
      <c r="M45" s="27">
        <v>151551</v>
      </c>
      <c r="N45" s="25">
        <v>78518</v>
      </c>
      <c r="O45" s="26">
        <v>0.189931350114416</v>
      </c>
      <c r="P45" s="27">
        <v>18647</v>
      </c>
      <c r="Q45" s="25">
        <v>12842</v>
      </c>
      <c r="R45" s="26">
        <v>0.163554853664128</v>
      </c>
      <c r="S45" s="26">
        <v>3.10641941741936E-2</v>
      </c>
      <c r="T45" s="26">
        <v>4.5106216225368999E-2</v>
      </c>
      <c r="U45" s="26">
        <v>0.123041088478466</v>
      </c>
      <c r="V45" s="81" t="s">
        <v>0</v>
      </c>
      <c r="W45" s="81" t="s">
        <v>0</v>
      </c>
      <c r="X45" s="78"/>
      <c r="Y45" s="78"/>
    </row>
    <row r="46" spans="1:25" ht="0" hidden="1" customHeight="1"/>
  </sheetData>
  <autoFilter ref="A3:W45" xr:uid="{00000000-0009-0000-0000-000005000000}"/>
  <mergeCells count="10">
    <mergeCell ref="A44:D44"/>
    <mergeCell ref="A45:D45"/>
    <mergeCell ref="A2:E2"/>
    <mergeCell ref="A4:A43"/>
    <mergeCell ref="B4:B42"/>
    <mergeCell ref="C4:C33"/>
    <mergeCell ref="C39:D39"/>
    <mergeCell ref="C40:C41"/>
    <mergeCell ref="C42:D42"/>
    <mergeCell ref="B43:D43"/>
  </mergeCells>
  <hyperlinks>
    <hyperlink ref="D4" r:id="rId1" xr:uid="{00000000-0004-0000-0500-000000000000}"/>
    <hyperlink ref="D11" r:id="rId2" xr:uid="{00000000-0004-0000-0500-000001000000}"/>
    <hyperlink ref="D19" r:id="rId3" xr:uid="{00000000-0004-0000-0500-000002000000}"/>
    <hyperlink ref="D26" r:id="rId4" xr:uid="{00000000-0004-0000-0500-000003000000}"/>
    <hyperlink ref="D33" r:id="rId5" xr:uid="{00000000-0004-0000-0500-000004000000}"/>
    <hyperlink ref="D40" r:id="rId6" xr:uid="{00000000-0004-0000-0500-000005000000}"/>
    <hyperlink ref="D41" r:id="rId7" xr:uid="{00000000-0004-0000-0500-000006000000}"/>
    <hyperlink ref="D5" r:id="rId8" xr:uid="{00000000-0004-0000-0500-000007000000}"/>
    <hyperlink ref="D6" r:id="rId9" xr:uid="{00000000-0004-0000-0500-000008000000}"/>
    <hyperlink ref="D7" r:id="rId10" xr:uid="{00000000-0004-0000-0500-000009000000}"/>
    <hyperlink ref="D8" r:id="rId11" xr:uid="{00000000-0004-0000-0500-00000A000000}"/>
    <hyperlink ref="D9" r:id="rId12" xr:uid="{00000000-0004-0000-0500-00000B000000}"/>
    <hyperlink ref="D12" r:id="rId13" xr:uid="{00000000-0004-0000-0500-00000C000000}"/>
    <hyperlink ref="D13" r:id="rId14" xr:uid="{00000000-0004-0000-0500-00000D000000}"/>
    <hyperlink ref="D14" r:id="rId15" xr:uid="{00000000-0004-0000-0500-00000E000000}"/>
    <hyperlink ref="D15" r:id="rId16" xr:uid="{00000000-0004-0000-0500-00000F000000}"/>
    <hyperlink ref="D16" r:id="rId17" xr:uid="{00000000-0004-0000-0500-000010000000}"/>
    <hyperlink ref="D17" r:id="rId18" xr:uid="{00000000-0004-0000-0500-000011000000}"/>
    <hyperlink ref="D20" r:id="rId19" xr:uid="{00000000-0004-0000-0500-000012000000}"/>
    <hyperlink ref="D21" r:id="rId20" xr:uid="{00000000-0004-0000-0500-000013000000}"/>
    <hyperlink ref="D22" r:id="rId21" xr:uid="{00000000-0004-0000-0500-000014000000}"/>
    <hyperlink ref="D23" r:id="rId22" xr:uid="{00000000-0004-0000-0500-000015000000}"/>
    <hyperlink ref="D24" r:id="rId23" xr:uid="{00000000-0004-0000-0500-000016000000}"/>
    <hyperlink ref="D27" r:id="rId24" xr:uid="{00000000-0004-0000-0500-000017000000}"/>
    <hyperlink ref="D28" r:id="rId25" xr:uid="{00000000-0004-0000-0500-000018000000}"/>
    <hyperlink ref="D29" r:id="rId26" xr:uid="{00000000-0004-0000-0500-000019000000}"/>
    <hyperlink ref="D30" r:id="rId27" xr:uid="{00000000-0004-0000-0500-00001A000000}"/>
    <hyperlink ref="D31" r:id="rId28" xr:uid="{00000000-0004-0000-0500-00001B000000}"/>
    <hyperlink ref="D34" r:id="rId29" xr:uid="{00000000-0004-0000-0500-00001C000000}"/>
    <hyperlink ref="D35" r:id="rId30" xr:uid="{00000000-0004-0000-0500-00001D000000}"/>
    <hyperlink ref="D36" r:id="rId31" xr:uid="{00000000-0004-0000-0500-00001E000000}"/>
    <hyperlink ref="D37" r:id="rId32" xr:uid="{00000000-0004-0000-0500-00001F000000}"/>
    <hyperlink ref="D38" r:id="rId33" xr:uid="{00000000-0004-0000-0500-00002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AA6BC-EB4E-4FCA-8E30-E99F12E9443F}">
  <dimension ref="A1:Y53"/>
  <sheetViews>
    <sheetView workbookViewId="0">
      <selection activeCell="F5" sqref="F5:I10"/>
    </sheetView>
  </sheetViews>
  <sheetFormatPr defaultRowHeight="14.4"/>
  <cols>
    <col min="1" max="1" width="13.6640625" style="86" customWidth="1"/>
    <col min="2" max="2" width="8" style="86" customWidth="1"/>
    <col min="3" max="3" width="15.77734375" style="86" customWidth="1"/>
    <col min="4" max="4" width="34.33203125" style="86" customWidth="1"/>
    <col min="5" max="9" width="9.5546875" style="86" customWidth="1"/>
    <col min="10" max="11" width="8.88671875" style="86"/>
    <col min="12" max="12" width="9.21875" style="86" customWidth="1"/>
    <col min="13" max="15" width="8.88671875" style="86"/>
    <col min="16" max="17" width="8.21875" style="86" customWidth="1"/>
    <col min="18" max="18" width="6.88671875" style="86" customWidth="1"/>
    <col min="19" max="20" width="8.21875" style="86" customWidth="1"/>
    <col min="21" max="22" width="6.88671875" style="86" customWidth="1"/>
    <col min="23" max="23" width="37.5546875" style="86" customWidth="1"/>
    <col min="24" max="24" width="5.88671875" style="86" customWidth="1"/>
    <col min="25" max="25" width="255" style="86" customWidth="1"/>
    <col min="26" max="16384" width="8.88671875" style="86"/>
  </cols>
  <sheetData>
    <row r="1" spans="1:25" ht="1.0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s="38" customFormat="1" ht="42" customHeight="1">
      <c r="A2" s="123" t="s">
        <v>188</v>
      </c>
      <c r="B2" s="124"/>
      <c r="C2" s="124"/>
      <c r="D2" s="124"/>
      <c r="E2" s="124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84"/>
    </row>
    <row r="3" spans="1:25" ht="31.8">
      <c r="A3" s="87" t="s">
        <v>1</v>
      </c>
      <c r="B3" s="88" t="s">
        <v>2</v>
      </c>
      <c r="C3" s="87" t="s">
        <v>3</v>
      </c>
      <c r="D3" s="87" t="s">
        <v>4</v>
      </c>
      <c r="E3" s="88" t="s">
        <v>5</v>
      </c>
      <c r="F3" s="32" t="s">
        <v>32</v>
      </c>
      <c r="G3" s="33" t="s">
        <v>33</v>
      </c>
      <c r="H3" s="34" t="s">
        <v>34</v>
      </c>
      <c r="I3" s="34" t="s">
        <v>35</v>
      </c>
      <c r="J3" s="88" t="s">
        <v>6</v>
      </c>
      <c r="K3" s="88" t="s">
        <v>7</v>
      </c>
      <c r="L3" s="88" t="s">
        <v>8</v>
      </c>
      <c r="M3" s="88" t="s">
        <v>11</v>
      </c>
      <c r="N3" s="88" t="s">
        <v>9</v>
      </c>
      <c r="O3" s="88" t="s">
        <v>10</v>
      </c>
      <c r="P3" s="88" t="s">
        <v>15</v>
      </c>
      <c r="Q3" s="88" t="s">
        <v>12</v>
      </c>
      <c r="R3" s="88" t="s">
        <v>14</v>
      </c>
      <c r="S3" s="88" t="s">
        <v>13</v>
      </c>
      <c r="T3" s="88" t="s">
        <v>16</v>
      </c>
      <c r="U3" s="88" t="s">
        <v>17</v>
      </c>
      <c r="V3" s="88" t="s">
        <v>18</v>
      </c>
      <c r="W3" s="88" t="s">
        <v>19</v>
      </c>
      <c r="X3" s="85"/>
      <c r="Y3" s="85"/>
    </row>
    <row r="4" spans="1:25" ht="30.6">
      <c r="A4" s="142" t="s">
        <v>20</v>
      </c>
      <c r="B4" s="133">
        <v>44378</v>
      </c>
      <c r="C4" s="142" t="s">
        <v>21</v>
      </c>
      <c r="D4" s="89" t="s">
        <v>170</v>
      </c>
      <c r="E4" s="5">
        <v>44384.725773263897</v>
      </c>
      <c r="F4" s="5"/>
      <c r="G4" s="5"/>
      <c r="H4" s="5"/>
      <c r="I4" s="5"/>
      <c r="J4" s="6">
        <v>62249</v>
      </c>
      <c r="K4" s="6">
        <v>61092</v>
      </c>
      <c r="L4" s="7">
        <v>0.98141335603784796</v>
      </c>
      <c r="M4" s="8">
        <v>22599</v>
      </c>
      <c r="N4" s="6">
        <v>11646</v>
      </c>
      <c r="O4" s="7">
        <v>0.19063052445491999</v>
      </c>
      <c r="P4" s="8">
        <v>3170</v>
      </c>
      <c r="Q4" s="6">
        <v>2220</v>
      </c>
      <c r="R4" s="7">
        <v>0.19062339000515199</v>
      </c>
      <c r="S4" s="7">
        <v>3.6338636810057001E-2</v>
      </c>
      <c r="T4" s="7">
        <v>5.1888954363910202E-2</v>
      </c>
      <c r="U4" s="7">
        <v>0.140271693437763</v>
      </c>
      <c r="V4" s="9">
        <v>1.1000000000000001</v>
      </c>
      <c r="W4" s="90" t="s">
        <v>171</v>
      </c>
      <c r="X4" s="85"/>
      <c r="Y4" s="85"/>
    </row>
    <row r="5" spans="1:25" ht="26.4">
      <c r="A5" s="143"/>
      <c r="B5" s="134"/>
      <c r="C5" s="143"/>
      <c r="D5" s="89" t="s">
        <v>170</v>
      </c>
      <c r="E5" s="5">
        <v>44384.725773263897</v>
      </c>
      <c r="F5" s="39" t="s">
        <v>148</v>
      </c>
      <c r="G5" s="40">
        <v>83</v>
      </c>
      <c r="H5" s="41">
        <f>G5/P$4</f>
        <v>2.6182965299684544E-2</v>
      </c>
      <c r="I5" s="42">
        <f>+G5/K$4</f>
        <v>1.3586066915471748E-3</v>
      </c>
      <c r="J5" s="6">
        <v>62249</v>
      </c>
      <c r="K5" s="6">
        <v>61092</v>
      </c>
      <c r="L5" s="7">
        <v>0.98141335603784796</v>
      </c>
      <c r="M5" s="8">
        <v>22599</v>
      </c>
      <c r="N5" s="6">
        <v>11646</v>
      </c>
      <c r="O5" s="7">
        <v>0.19063052445491999</v>
      </c>
      <c r="P5" s="8">
        <v>3170</v>
      </c>
      <c r="Q5" s="6">
        <v>2220</v>
      </c>
      <c r="R5" s="7">
        <v>0.19062339000515199</v>
      </c>
      <c r="S5" s="7">
        <v>3.6338636810057001E-2</v>
      </c>
      <c r="T5" s="7">
        <v>5.1888954363910202E-2</v>
      </c>
      <c r="U5" s="7">
        <v>0.140271693437763</v>
      </c>
      <c r="V5" s="9">
        <v>1.1000000000000001</v>
      </c>
      <c r="W5" s="90"/>
      <c r="X5" s="85"/>
      <c r="Y5" s="85"/>
    </row>
    <row r="6" spans="1:25">
      <c r="A6" s="143"/>
      <c r="B6" s="134"/>
      <c r="C6" s="143"/>
      <c r="D6" s="89" t="s">
        <v>170</v>
      </c>
      <c r="E6" s="5">
        <v>44384.725773263897</v>
      </c>
      <c r="F6" s="39" t="s">
        <v>125</v>
      </c>
      <c r="G6" s="40">
        <v>6</v>
      </c>
      <c r="H6" s="41">
        <f>G6/P$4</f>
        <v>1.8927444794952682E-3</v>
      </c>
      <c r="I6" s="42">
        <f t="shared" ref="I6:I9" si="0">+G6/K$4</f>
        <v>9.8212531919072876E-5</v>
      </c>
      <c r="J6" s="6">
        <v>62249</v>
      </c>
      <c r="K6" s="6">
        <v>61092</v>
      </c>
      <c r="L6" s="7">
        <v>0.98141335603784796</v>
      </c>
      <c r="M6" s="8">
        <v>22599</v>
      </c>
      <c r="N6" s="6">
        <v>11646</v>
      </c>
      <c r="O6" s="7">
        <v>0.19063052445491999</v>
      </c>
      <c r="P6" s="8">
        <v>3170</v>
      </c>
      <c r="Q6" s="6">
        <v>2220</v>
      </c>
      <c r="R6" s="7">
        <v>0.19062339000515199</v>
      </c>
      <c r="S6" s="7">
        <v>3.6338636810057001E-2</v>
      </c>
      <c r="T6" s="7">
        <v>5.1888954363910202E-2</v>
      </c>
      <c r="U6" s="7">
        <v>0.140271693437763</v>
      </c>
      <c r="V6" s="9">
        <v>1.1000000000000001</v>
      </c>
      <c r="W6" s="90"/>
      <c r="X6" s="85"/>
      <c r="Y6" s="85"/>
    </row>
    <row r="7" spans="1:25" ht="26.4">
      <c r="A7" s="143"/>
      <c r="B7" s="134"/>
      <c r="C7" s="143"/>
      <c r="D7" s="89" t="s">
        <v>170</v>
      </c>
      <c r="E7" s="5">
        <v>44384.725773263897</v>
      </c>
      <c r="F7" s="39" t="s">
        <v>126</v>
      </c>
      <c r="G7" s="40">
        <v>28</v>
      </c>
      <c r="H7" s="41">
        <f t="shared" ref="H7:H9" si="1">G7/P$4</f>
        <v>8.8328075709779175E-3</v>
      </c>
      <c r="I7" s="42">
        <f t="shared" si="0"/>
        <v>4.5832514895567341E-4</v>
      </c>
      <c r="J7" s="6">
        <v>62249</v>
      </c>
      <c r="K7" s="6">
        <v>61092</v>
      </c>
      <c r="L7" s="7">
        <v>0.98141335603784796</v>
      </c>
      <c r="M7" s="8">
        <v>22599</v>
      </c>
      <c r="N7" s="6">
        <v>11646</v>
      </c>
      <c r="O7" s="7">
        <v>0.19063052445491999</v>
      </c>
      <c r="P7" s="8">
        <v>3170</v>
      </c>
      <c r="Q7" s="6">
        <v>2220</v>
      </c>
      <c r="R7" s="7">
        <v>0.19062339000515199</v>
      </c>
      <c r="S7" s="7">
        <v>3.6338636810057001E-2</v>
      </c>
      <c r="T7" s="7">
        <v>5.1888954363910202E-2</v>
      </c>
      <c r="U7" s="7">
        <v>0.140271693437763</v>
      </c>
      <c r="V7" s="9">
        <v>1.1000000000000001</v>
      </c>
      <c r="W7" s="90"/>
      <c r="X7" s="85"/>
      <c r="Y7" s="85"/>
    </row>
    <row r="8" spans="1:25">
      <c r="A8" s="143"/>
      <c r="B8" s="134"/>
      <c r="C8" s="143"/>
      <c r="D8" s="89" t="s">
        <v>170</v>
      </c>
      <c r="E8" s="5">
        <v>44384.725773263897</v>
      </c>
      <c r="F8" s="39" t="s">
        <v>189</v>
      </c>
      <c r="G8" s="40">
        <v>14</v>
      </c>
      <c r="H8" s="41">
        <f t="shared" si="1"/>
        <v>4.4164037854889588E-3</v>
      </c>
      <c r="I8" s="42">
        <f t="shared" si="0"/>
        <v>2.2916257447783671E-4</v>
      </c>
      <c r="J8" s="6">
        <v>62249</v>
      </c>
      <c r="K8" s="6">
        <v>61092</v>
      </c>
      <c r="L8" s="7">
        <v>0.98141335603784796</v>
      </c>
      <c r="M8" s="8">
        <v>22599</v>
      </c>
      <c r="N8" s="6">
        <v>11646</v>
      </c>
      <c r="O8" s="7">
        <v>0.19063052445491999</v>
      </c>
      <c r="P8" s="8">
        <v>3170</v>
      </c>
      <c r="Q8" s="6">
        <v>2220</v>
      </c>
      <c r="R8" s="7">
        <v>0.19062339000515199</v>
      </c>
      <c r="S8" s="7">
        <v>3.6338636810057001E-2</v>
      </c>
      <c r="T8" s="7">
        <v>5.1888954363910202E-2</v>
      </c>
      <c r="U8" s="7">
        <v>0.140271693437763</v>
      </c>
      <c r="V8" s="9">
        <v>1.1000000000000001</v>
      </c>
      <c r="W8" s="90"/>
      <c r="X8" s="85"/>
      <c r="Y8" s="85"/>
    </row>
    <row r="9" spans="1:25" ht="26.4">
      <c r="A9" s="143"/>
      <c r="B9" s="134"/>
      <c r="C9" s="143"/>
      <c r="D9" s="89" t="s">
        <v>170</v>
      </c>
      <c r="E9" s="5">
        <v>44384.725773263897</v>
      </c>
      <c r="F9" s="39" t="s">
        <v>100</v>
      </c>
      <c r="G9" s="40">
        <v>13</v>
      </c>
      <c r="H9" s="41">
        <f t="shared" si="1"/>
        <v>4.100946372239748E-3</v>
      </c>
      <c r="I9" s="42">
        <f t="shared" si="0"/>
        <v>2.1279381915799122E-4</v>
      </c>
      <c r="J9" s="6">
        <v>62249</v>
      </c>
      <c r="K9" s="6">
        <v>61092</v>
      </c>
      <c r="L9" s="7">
        <v>0.98141335603784796</v>
      </c>
      <c r="M9" s="8">
        <v>22599</v>
      </c>
      <c r="N9" s="6">
        <v>11646</v>
      </c>
      <c r="O9" s="7">
        <v>0.19063052445491999</v>
      </c>
      <c r="P9" s="8">
        <v>3170</v>
      </c>
      <c r="Q9" s="6">
        <v>2220</v>
      </c>
      <c r="R9" s="7">
        <v>0.19062339000515199</v>
      </c>
      <c r="S9" s="7">
        <v>3.6338636810057001E-2</v>
      </c>
      <c r="T9" s="7">
        <v>5.1888954363910202E-2</v>
      </c>
      <c r="U9" s="7">
        <v>0.140271693437763</v>
      </c>
      <c r="V9" s="9">
        <v>1.1000000000000001</v>
      </c>
      <c r="W9" s="90"/>
      <c r="X9" s="85"/>
      <c r="Y9" s="85"/>
    </row>
    <row r="10" spans="1:25">
      <c r="A10" s="143"/>
      <c r="B10" s="134"/>
      <c r="C10" s="143"/>
      <c r="D10" s="89" t="s">
        <v>170</v>
      </c>
      <c r="E10" s="5">
        <v>44384.725773263897</v>
      </c>
      <c r="F10" s="39" t="s">
        <v>190</v>
      </c>
      <c r="G10" s="40">
        <v>8</v>
      </c>
      <c r="H10" s="41">
        <f t="shared" ref="H10" si="2">G10/P$4</f>
        <v>2.523659305993691E-3</v>
      </c>
      <c r="I10" s="42">
        <f t="shared" ref="I10" si="3">+G10/K$4</f>
        <v>1.3095004255876384E-4</v>
      </c>
      <c r="J10" s="6">
        <v>62249</v>
      </c>
      <c r="K10" s="6">
        <v>61092</v>
      </c>
      <c r="L10" s="7">
        <v>0.98141335603784796</v>
      </c>
      <c r="M10" s="8">
        <v>22599</v>
      </c>
      <c r="N10" s="6">
        <v>11646</v>
      </c>
      <c r="O10" s="7">
        <v>0.19063052445491999</v>
      </c>
      <c r="P10" s="8">
        <v>3170</v>
      </c>
      <c r="Q10" s="6">
        <v>2220</v>
      </c>
      <c r="R10" s="7">
        <v>0.19062339000515199</v>
      </c>
      <c r="S10" s="7">
        <v>3.6338636810057001E-2</v>
      </c>
      <c r="T10" s="7">
        <v>5.1888954363910202E-2</v>
      </c>
      <c r="U10" s="7">
        <v>0.140271693437763</v>
      </c>
      <c r="V10" s="9">
        <v>1.1000000000000001</v>
      </c>
      <c r="W10" s="90"/>
      <c r="X10" s="85"/>
      <c r="Y10" s="85"/>
    </row>
    <row r="11" spans="1:25">
      <c r="A11" s="143"/>
      <c r="B11" s="134"/>
      <c r="C11" s="143"/>
      <c r="D11" s="89"/>
      <c r="E11" s="5"/>
      <c r="F11" s="5"/>
      <c r="G11" s="5"/>
      <c r="H11" s="5"/>
      <c r="I11" s="5"/>
      <c r="J11" s="6"/>
      <c r="K11" s="6"/>
      <c r="L11" s="7"/>
      <c r="M11" s="8"/>
      <c r="N11" s="6"/>
      <c r="O11" s="7"/>
      <c r="P11" s="8"/>
      <c r="Q11" s="6"/>
      <c r="R11" s="7"/>
      <c r="S11" s="7"/>
      <c r="T11" s="7"/>
      <c r="U11" s="7"/>
      <c r="V11" s="9"/>
      <c r="W11" s="90"/>
      <c r="X11" s="85"/>
      <c r="Y11" s="85"/>
    </row>
    <row r="12" spans="1:25" ht="30.6">
      <c r="A12" s="144"/>
      <c r="B12" s="144"/>
      <c r="C12" s="144"/>
      <c r="D12" s="89" t="s">
        <v>172</v>
      </c>
      <c r="E12" s="5">
        <v>44391.417391550902</v>
      </c>
      <c r="F12" s="5"/>
      <c r="G12" s="5"/>
      <c r="H12" s="5"/>
      <c r="I12" s="5"/>
      <c r="J12" s="6">
        <v>62509</v>
      </c>
      <c r="K12" s="6">
        <v>61036</v>
      </c>
      <c r="L12" s="7">
        <v>0.97643539330336404</v>
      </c>
      <c r="M12" s="8">
        <v>22366</v>
      </c>
      <c r="N12" s="6">
        <v>11131</v>
      </c>
      <c r="O12" s="7">
        <v>0.18236778294776901</v>
      </c>
      <c r="P12" s="8">
        <v>3964</v>
      </c>
      <c r="Q12" s="6">
        <v>2658</v>
      </c>
      <c r="R12" s="7">
        <v>0.23879256131524601</v>
      </c>
      <c r="S12" s="7">
        <v>4.35480699914804E-2</v>
      </c>
      <c r="T12" s="7">
        <v>6.4945278196474193E-2</v>
      </c>
      <c r="U12" s="7">
        <v>0.17723330054547101</v>
      </c>
      <c r="V12" s="9">
        <v>1.3</v>
      </c>
      <c r="W12" s="90" t="s">
        <v>173</v>
      </c>
      <c r="X12" s="85"/>
      <c r="Y12" s="85"/>
    </row>
    <row r="13" spans="1:25" ht="26.4">
      <c r="A13" s="144"/>
      <c r="B13" s="144"/>
      <c r="C13" s="144"/>
      <c r="D13" s="89" t="s">
        <v>172</v>
      </c>
      <c r="E13" s="5">
        <v>44391.417391550902</v>
      </c>
      <c r="F13" s="39" t="s">
        <v>148</v>
      </c>
      <c r="G13" s="40">
        <v>76</v>
      </c>
      <c r="H13" s="41">
        <f>G13/P$12</f>
        <v>1.9172552976791119E-2</v>
      </c>
      <c r="I13" s="42">
        <f>+G13/K$12</f>
        <v>1.2451667868143392E-3</v>
      </c>
      <c r="J13" s="6">
        <v>62509</v>
      </c>
      <c r="K13" s="6">
        <v>61036</v>
      </c>
      <c r="L13" s="7">
        <v>0.97643539330336404</v>
      </c>
      <c r="M13" s="8">
        <v>22366</v>
      </c>
      <c r="N13" s="6">
        <v>11131</v>
      </c>
      <c r="O13" s="7">
        <v>0.18236778294776901</v>
      </c>
      <c r="P13" s="8">
        <v>3964</v>
      </c>
      <c r="Q13" s="6">
        <v>2658</v>
      </c>
      <c r="R13" s="7">
        <v>0.23879256131524601</v>
      </c>
      <c r="S13" s="7">
        <v>4.35480699914804E-2</v>
      </c>
      <c r="T13" s="7">
        <v>6.4945278196474193E-2</v>
      </c>
      <c r="U13" s="7">
        <v>0.17723330054547101</v>
      </c>
      <c r="V13" s="9">
        <v>1.3</v>
      </c>
      <c r="W13" s="90"/>
      <c r="X13" s="85"/>
      <c r="Y13" s="85"/>
    </row>
    <row r="14" spans="1:25" ht="26.4">
      <c r="A14" s="144"/>
      <c r="B14" s="144"/>
      <c r="C14" s="144"/>
      <c r="D14" s="89" t="s">
        <v>172</v>
      </c>
      <c r="E14" s="5">
        <v>44391.417391550902</v>
      </c>
      <c r="F14" s="39" t="s">
        <v>100</v>
      </c>
      <c r="G14" s="40">
        <v>14</v>
      </c>
      <c r="H14" s="41">
        <f t="shared" ref="H14:H18" si="4">G14/P$12</f>
        <v>3.5317860746720484E-3</v>
      </c>
      <c r="I14" s="42">
        <f t="shared" ref="I14:I18" si="5">+G14/K$12</f>
        <v>2.2937282915000984E-4</v>
      </c>
      <c r="J14" s="6">
        <v>62509</v>
      </c>
      <c r="K14" s="6">
        <v>61036</v>
      </c>
      <c r="L14" s="7">
        <v>0.97643539330336404</v>
      </c>
      <c r="M14" s="8">
        <v>22366</v>
      </c>
      <c r="N14" s="6">
        <v>11131</v>
      </c>
      <c r="O14" s="7">
        <v>0.18236778294776901</v>
      </c>
      <c r="P14" s="8">
        <v>3964</v>
      </c>
      <c r="Q14" s="6">
        <v>2658</v>
      </c>
      <c r="R14" s="7">
        <v>0.23879256131524601</v>
      </c>
      <c r="S14" s="7">
        <v>4.35480699914804E-2</v>
      </c>
      <c r="T14" s="7">
        <v>6.4945278196474193E-2</v>
      </c>
      <c r="U14" s="7">
        <v>0.17723330054547101</v>
      </c>
      <c r="V14" s="9">
        <v>1.3</v>
      </c>
      <c r="W14" s="90"/>
      <c r="X14" s="85"/>
      <c r="Y14" s="85"/>
    </row>
    <row r="15" spans="1:25">
      <c r="A15" s="144"/>
      <c r="B15" s="144"/>
      <c r="C15" s="144"/>
      <c r="D15" s="89" t="s">
        <v>172</v>
      </c>
      <c r="E15" s="5">
        <v>44391.417391550902</v>
      </c>
      <c r="F15" s="39" t="s">
        <v>189</v>
      </c>
      <c r="G15" s="40">
        <v>17</v>
      </c>
      <c r="H15" s="41">
        <f t="shared" si="4"/>
        <v>4.288597376387487E-3</v>
      </c>
      <c r="I15" s="42">
        <f t="shared" si="5"/>
        <v>2.7852414968215479E-4</v>
      </c>
      <c r="J15" s="6">
        <v>62509</v>
      </c>
      <c r="K15" s="6">
        <v>61036</v>
      </c>
      <c r="L15" s="7">
        <v>0.97643539330336404</v>
      </c>
      <c r="M15" s="8">
        <v>22366</v>
      </c>
      <c r="N15" s="6">
        <v>11131</v>
      </c>
      <c r="O15" s="7">
        <v>0.18236778294776901</v>
      </c>
      <c r="P15" s="8">
        <v>3964</v>
      </c>
      <c r="Q15" s="6">
        <v>2658</v>
      </c>
      <c r="R15" s="7">
        <v>0.23879256131524601</v>
      </c>
      <c r="S15" s="7">
        <v>4.35480699914804E-2</v>
      </c>
      <c r="T15" s="7">
        <v>6.4945278196474193E-2</v>
      </c>
      <c r="U15" s="7">
        <v>0.17723330054547101</v>
      </c>
      <c r="V15" s="9">
        <v>1.3</v>
      </c>
      <c r="W15" s="90"/>
      <c r="X15" s="85"/>
      <c r="Y15" s="85"/>
    </row>
    <row r="16" spans="1:25">
      <c r="A16" s="144"/>
      <c r="B16" s="144"/>
      <c r="C16" s="144"/>
      <c r="D16" s="89" t="s">
        <v>172</v>
      </c>
      <c r="E16" s="5">
        <v>44391.417391550902</v>
      </c>
      <c r="F16" s="39" t="s">
        <v>125</v>
      </c>
      <c r="G16" s="40">
        <v>3</v>
      </c>
      <c r="H16" s="41">
        <f t="shared" si="4"/>
        <v>7.568113017154389E-4</v>
      </c>
      <c r="I16" s="42">
        <f t="shared" si="5"/>
        <v>4.9151320532144966E-5</v>
      </c>
      <c r="J16" s="6">
        <v>62509</v>
      </c>
      <c r="K16" s="6">
        <v>61036</v>
      </c>
      <c r="L16" s="7">
        <v>0.97643539330336404</v>
      </c>
      <c r="M16" s="8">
        <v>22366</v>
      </c>
      <c r="N16" s="6">
        <v>11131</v>
      </c>
      <c r="O16" s="7">
        <v>0.18236778294776901</v>
      </c>
      <c r="P16" s="8">
        <v>3964</v>
      </c>
      <c r="Q16" s="6">
        <v>2658</v>
      </c>
      <c r="R16" s="7">
        <v>0.23879256131524601</v>
      </c>
      <c r="S16" s="7">
        <v>4.35480699914804E-2</v>
      </c>
      <c r="T16" s="7">
        <v>6.4945278196474193E-2</v>
      </c>
      <c r="U16" s="7">
        <v>0.17723330054547101</v>
      </c>
      <c r="V16" s="9">
        <v>1.3</v>
      </c>
      <c r="W16" s="90"/>
      <c r="X16" s="85"/>
      <c r="Y16" s="85"/>
    </row>
    <row r="17" spans="1:25" ht="26.4">
      <c r="A17" s="144"/>
      <c r="B17" s="144"/>
      <c r="C17" s="144"/>
      <c r="D17" s="89" t="s">
        <v>172</v>
      </c>
      <c r="E17" s="5">
        <v>44391.417391550902</v>
      </c>
      <c r="F17" s="39" t="s">
        <v>126</v>
      </c>
      <c r="G17" s="40">
        <v>25</v>
      </c>
      <c r="H17" s="41">
        <f t="shared" si="4"/>
        <v>6.306760847628658E-3</v>
      </c>
      <c r="I17" s="42">
        <f t="shared" si="5"/>
        <v>4.095943377678747E-4</v>
      </c>
      <c r="J17" s="6">
        <v>62509</v>
      </c>
      <c r="K17" s="6">
        <v>61036</v>
      </c>
      <c r="L17" s="7">
        <v>0.97643539330336404</v>
      </c>
      <c r="M17" s="8">
        <v>22366</v>
      </c>
      <c r="N17" s="6">
        <v>11131</v>
      </c>
      <c r="O17" s="7">
        <v>0.18236778294776901</v>
      </c>
      <c r="P17" s="8">
        <v>3964</v>
      </c>
      <c r="Q17" s="6">
        <v>2658</v>
      </c>
      <c r="R17" s="7">
        <v>0.23879256131524601</v>
      </c>
      <c r="S17" s="7">
        <v>4.35480699914804E-2</v>
      </c>
      <c r="T17" s="7">
        <v>6.4945278196474193E-2</v>
      </c>
      <c r="U17" s="7">
        <v>0.17723330054547101</v>
      </c>
      <c r="V17" s="9">
        <v>1.3</v>
      </c>
      <c r="W17" s="90"/>
      <c r="X17" s="85"/>
      <c r="Y17" s="85"/>
    </row>
    <row r="18" spans="1:25" ht="26.4">
      <c r="A18" s="144"/>
      <c r="B18" s="144"/>
      <c r="C18" s="144"/>
      <c r="D18" s="89" t="s">
        <v>172</v>
      </c>
      <c r="E18" s="5">
        <v>44391.417391550902</v>
      </c>
      <c r="F18" s="39" t="s">
        <v>191</v>
      </c>
      <c r="G18" s="40">
        <v>11</v>
      </c>
      <c r="H18" s="41">
        <f t="shared" si="4"/>
        <v>2.7749747729566097E-3</v>
      </c>
      <c r="I18" s="42">
        <f t="shared" si="5"/>
        <v>1.8022150861786486E-4</v>
      </c>
      <c r="J18" s="6">
        <v>62509</v>
      </c>
      <c r="K18" s="6">
        <v>61036</v>
      </c>
      <c r="L18" s="7">
        <v>0.97643539330336404</v>
      </c>
      <c r="M18" s="8">
        <v>22366</v>
      </c>
      <c r="N18" s="6">
        <v>11131</v>
      </c>
      <c r="O18" s="7">
        <v>0.18236778294776901</v>
      </c>
      <c r="P18" s="8">
        <v>3964</v>
      </c>
      <c r="Q18" s="6">
        <v>2658</v>
      </c>
      <c r="R18" s="7">
        <v>0.23879256131524601</v>
      </c>
      <c r="S18" s="7">
        <v>4.35480699914804E-2</v>
      </c>
      <c r="T18" s="7">
        <v>6.4945278196474193E-2</v>
      </c>
      <c r="U18" s="7">
        <v>0.17723330054547101</v>
      </c>
      <c r="V18" s="9">
        <v>1.3</v>
      </c>
      <c r="W18" s="90"/>
      <c r="X18" s="85"/>
      <c r="Y18" s="85"/>
    </row>
    <row r="19" spans="1:25">
      <c r="A19" s="144"/>
      <c r="B19" s="144"/>
      <c r="C19" s="144"/>
      <c r="D19" s="89"/>
      <c r="E19" s="5"/>
      <c r="F19" s="5"/>
      <c r="G19" s="5"/>
      <c r="H19" s="5"/>
      <c r="I19" s="5"/>
      <c r="J19" s="6"/>
      <c r="K19" s="6"/>
      <c r="L19" s="7"/>
      <c r="M19" s="8"/>
      <c r="N19" s="6"/>
      <c r="O19" s="7"/>
      <c r="P19" s="8"/>
      <c r="Q19" s="6"/>
      <c r="R19" s="7"/>
      <c r="S19" s="7"/>
      <c r="T19" s="7"/>
      <c r="U19" s="7"/>
      <c r="V19" s="9"/>
      <c r="W19" s="90"/>
      <c r="X19" s="85"/>
      <c r="Y19" s="85"/>
    </row>
    <row r="20" spans="1:25" ht="30.6">
      <c r="A20" s="144"/>
      <c r="B20" s="144"/>
      <c r="C20" s="144"/>
      <c r="W20" s="90" t="s">
        <v>175</v>
      </c>
      <c r="X20" s="85"/>
      <c r="Y20" s="85"/>
    </row>
    <row r="21" spans="1:25">
      <c r="A21" s="144"/>
      <c r="B21" s="144"/>
      <c r="C21" s="144"/>
      <c r="D21" s="89" t="s">
        <v>174</v>
      </c>
      <c r="E21" s="5">
        <v>44398.701518784699</v>
      </c>
      <c r="F21" s="5"/>
      <c r="G21" s="5"/>
      <c r="H21" s="5"/>
      <c r="I21" s="5"/>
      <c r="J21" s="6">
        <v>64096</v>
      </c>
      <c r="K21" s="6">
        <v>61518</v>
      </c>
      <c r="L21" s="7">
        <v>0.959779081377933</v>
      </c>
      <c r="M21" s="8">
        <v>24118</v>
      </c>
      <c r="N21" s="6">
        <v>11951</v>
      </c>
      <c r="O21" s="7">
        <v>0.19426834422445499</v>
      </c>
      <c r="P21" s="8">
        <v>4304</v>
      </c>
      <c r="Q21" s="6">
        <v>2774</v>
      </c>
      <c r="R21" s="7">
        <v>0.23211446740858499</v>
      </c>
      <c r="S21" s="7">
        <v>4.5092493254007E-2</v>
      </c>
      <c r="T21" s="7">
        <v>6.9963262784875996E-2</v>
      </c>
      <c r="U21" s="7">
        <v>0.17845592503524299</v>
      </c>
      <c r="V21" s="9">
        <v>2.2000000000000002</v>
      </c>
      <c r="W21" s="90"/>
      <c r="X21" s="85"/>
      <c r="Y21" s="85"/>
    </row>
    <row r="22" spans="1:25" ht="26.4">
      <c r="A22" s="144"/>
      <c r="B22" s="144"/>
      <c r="C22" s="144"/>
      <c r="D22" s="89" t="s">
        <v>174</v>
      </c>
      <c r="E22" s="5">
        <v>44398.701518784699</v>
      </c>
      <c r="F22" s="39" t="s">
        <v>148</v>
      </c>
      <c r="G22" s="40">
        <v>78</v>
      </c>
      <c r="H22" s="41">
        <f>G22/P$21</f>
        <v>1.812267657992565E-2</v>
      </c>
      <c r="I22" s="42">
        <f>+G22/K$21</f>
        <v>1.2679215839266557E-3</v>
      </c>
      <c r="J22" s="6">
        <v>64096</v>
      </c>
      <c r="K22" s="6">
        <v>61518</v>
      </c>
      <c r="L22" s="7">
        <v>0.959779081377933</v>
      </c>
      <c r="M22" s="8">
        <v>24118</v>
      </c>
      <c r="N22" s="6">
        <v>11951</v>
      </c>
      <c r="O22" s="7">
        <v>0.19426834422445499</v>
      </c>
      <c r="P22" s="8">
        <v>4304</v>
      </c>
      <c r="Q22" s="6">
        <v>2774</v>
      </c>
      <c r="R22" s="7">
        <v>0.23211446740858499</v>
      </c>
      <c r="S22" s="7">
        <v>4.5092493254007E-2</v>
      </c>
      <c r="T22" s="7">
        <v>6.9963262784875996E-2</v>
      </c>
      <c r="U22" s="7">
        <v>0.17845592503524299</v>
      </c>
      <c r="V22" s="9">
        <v>2.2000000000000002</v>
      </c>
      <c r="W22" s="90"/>
      <c r="X22" s="85"/>
      <c r="Y22" s="85"/>
    </row>
    <row r="23" spans="1:25">
      <c r="A23" s="144"/>
      <c r="B23" s="144"/>
      <c r="C23" s="144"/>
      <c r="D23" s="89" t="s">
        <v>174</v>
      </c>
      <c r="E23" s="5">
        <v>44398.701518784699</v>
      </c>
      <c r="F23" s="39" t="s">
        <v>189</v>
      </c>
      <c r="G23" s="40">
        <v>19</v>
      </c>
      <c r="H23" s="41">
        <f t="shared" ref="H23:H26" si="6">G23/P$21</f>
        <v>4.4144981412639409E-3</v>
      </c>
      <c r="I23" s="42">
        <f t="shared" ref="I23:I26" si="7">+G23/K$21</f>
        <v>3.0885269352059558E-4</v>
      </c>
      <c r="J23" s="6">
        <v>64096</v>
      </c>
      <c r="K23" s="6">
        <v>61518</v>
      </c>
      <c r="L23" s="7">
        <v>0.959779081377933</v>
      </c>
      <c r="M23" s="8">
        <v>24118</v>
      </c>
      <c r="N23" s="6">
        <v>11951</v>
      </c>
      <c r="O23" s="7">
        <v>0.19426834422445499</v>
      </c>
      <c r="P23" s="8">
        <v>4304</v>
      </c>
      <c r="Q23" s="6">
        <v>2774</v>
      </c>
      <c r="R23" s="7">
        <v>0.23211446740858499</v>
      </c>
      <c r="S23" s="7">
        <v>4.5092493254007E-2</v>
      </c>
      <c r="T23" s="7">
        <v>6.9963262784875996E-2</v>
      </c>
      <c r="U23" s="7">
        <v>0.17845592503524299</v>
      </c>
      <c r="V23" s="9">
        <v>2.2000000000000002</v>
      </c>
      <c r="W23" s="90"/>
      <c r="X23" s="85"/>
      <c r="Y23" s="85"/>
    </row>
    <row r="24" spans="1:25" ht="26.4">
      <c r="A24" s="144"/>
      <c r="B24" s="144"/>
      <c r="C24" s="144"/>
      <c r="D24" s="89" t="s">
        <v>174</v>
      </c>
      <c r="E24" s="5">
        <v>44398.701518784699</v>
      </c>
      <c r="F24" s="39" t="s">
        <v>126</v>
      </c>
      <c r="G24" s="40">
        <v>15</v>
      </c>
      <c r="H24" s="41">
        <f t="shared" si="6"/>
        <v>3.4851301115241635E-3</v>
      </c>
      <c r="I24" s="42">
        <f t="shared" si="7"/>
        <v>2.4383107383204916E-4</v>
      </c>
      <c r="J24" s="6">
        <v>64096</v>
      </c>
      <c r="K24" s="6">
        <v>61518</v>
      </c>
      <c r="L24" s="7">
        <v>0.959779081377933</v>
      </c>
      <c r="M24" s="8">
        <v>24118</v>
      </c>
      <c r="N24" s="6">
        <v>11951</v>
      </c>
      <c r="O24" s="7">
        <v>0.19426834422445499</v>
      </c>
      <c r="P24" s="8">
        <v>4304</v>
      </c>
      <c r="Q24" s="6">
        <v>2774</v>
      </c>
      <c r="R24" s="7">
        <v>0.23211446740858499</v>
      </c>
      <c r="S24" s="7">
        <v>4.5092493254007E-2</v>
      </c>
      <c r="T24" s="7">
        <v>6.9963262784875996E-2</v>
      </c>
      <c r="U24" s="7">
        <v>0.17845592503524299</v>
      </c>
      <c r="V24" s="9">
        <v>2.2000000000000002</v>
      </c>
      <c r="W24" s="90"/>
      <c r="X24" s="85"/>
      <c r="Y24" s="85"/>
    </row>
    <row r="25" spans="1:25" ht="26.4">
      <c r="A25" s="144"/>
      <c r="B25" s="144"/>
      <c r="C25" s="144"/>
      <c r="D25" s="89" t="s">
        <v>174</v>
      </c>
      <c r="E25" s="5">
        <v>44398.701518784699</v>
      </c>
      <c r="F25" s="39" t="s">
        <v>100</v>
      </c>
      <c r="G25" s="40">
        <v>10</v>
      </c>
      <c r="H25" s="41">
        <f t="shared" si="6"/>
        <v>2.3234200743494425E-3</v>
      </c>
      <c r="I25" s="42">
        <f t="shared" si="7"/>
        <v>1.6255404922136611E-4</v>
      </c>
      <c r="J25" s="6">
        <v>64096</v>
      </c>
      <c r="K25" s="6">
        <v>61518</v>
      </c>
      <c r="L25" s="7">
        <v>0.959779081377933</v>
      </c>
      <c r="M25" s="8">
        <v>24118</v>
      </c>
      <c r="N25" s="6">
        <v>11951</v>
      </c>
      <c r="O25" s="7">
        <v>0.19426834422445499</v>
      </c>
      <c r="P25" s="8">
        <v>4304</v>
      </c>
      <c r="Q25" s="6">
        <v>2774</v>
      </c>
      <c r="R25" s="7">
        <v>0.23211446740858499</v>
      </c>
      <c r="S25" s="7">
        <v>4.5092493254007E-2</v>
      </c>
      <c r="T25" s="7">
        <v>6.9963262784875996E-2</v>
      </c>
      <c r="U25" s="7">
        <v>0.17845592503524299</v>
      </c>
      <c r="V25" s="9">
        <v>2.2000000000000002</v>
      </c>
      <c r="W25" s="90"/>
      <c r="X25" s="85"/>
      <c r="Y25" s="85"/>
    </row>
    <row r="26" spans="1:25">
      <c r="A26" s="144"/>
      <c r="B26" s="144"/>
      <c r="C26" s="144"/>
      <c r="D26" s="89" t="s">
        <v>174</v>
      </c>
      <c r="E26" s="5">
        <v>44398.701518784699</v>
      </c>
      <c r="F26" s="39" t="s">
        <v>125</v>
      </c>
      <c r="G26" s="40">
        <v>5</v>
      </c>
      <c r="H26" s="41">
        <f t="shared" si="6"/>
        <v>1.1617100371747212E-3</v>
      </c>
      <c r="I26" s="42">
        <f t="shared" si="7"/>
        <v>8.1277024610683054E-5</v>
      </c>
      <c r="J26" s="6">
        <v>64096</v>
      </c>
      <c r="K26" s="6">
        <v>61518</v>
      </c>
      <c r="L26" s="7">
        <v>0.959779081377933</v>
      </c>
      <c r="M26" s="8">
        <v>24118</v>
      </c>
      <c r="N26" s="6">
        <v>11951</v>
      </c>
      <c r="O26" s="7">
        <v>0.19426834422445499</v>
      </c>
      <c r="P26" s="8">
        <v>4304</v>
      </c>
      <c r="Q26" s="6">
        <v>2774</v>
      </c>
      <c r="R26" s="7">
        <v>0.23211446740858499</v>
      </c>
      <c r="S26" s="7">
        <v>4.5092493254007E-2</v>
      </c>
      <c r="T26" s="7">
        <v>6.9963262784875996E-2</v>
      </c>
      <c r="U26" s="7">
        <v>0.17845592503524299</v>
      </c>
      <c r="V26" s="9">
        <v>2.2000000000000002</v>
      </c>
      <c r="W26" s="90"/>
      <c r="X26" s="85"/>
      <c r="Y26" s="85"/>
    </row>
    <row r="27" spans="1:25">
      <c r="A27" s="144"/>
      <c r="B27" s="144"/>
      <c r="C27" s="144"/>
      <c r="D27" s="89" t="s">
        <v>174</v>
      </c>
      <c r="E27" s="5">
        <v>44398.701518784699</v>
      </c>
      <c r="F27" s="39" t="s">
        <v>190</v>
      </c>
      <c r="G27" s="40">
        <v>1</v>
      </c>
      <c r="H27" s="41">
        <f t="shared" ref="H27" si="8">G27/P$21</f>
        <v>2.3234200743494423E-4</v>
      </c>
      <c r="I27" s="42">
        <f t="shared" ref="I27" si="9">+G27/K$21</f>
        <v>1.6255404922136609E-5</v>
      </c>
      <c r="J27" s="6">
        <v>64096</v>
      </c>
      <c r="K27" s="6">
        <v>61518</v>
      </c>
      <c r="L27" s="7">
        <v>0.959779081377933</v>
      </c>
      <c r="M27" s="8">
        <v>24118</v>
      </c>
      <c r="N27" s="6">
        <v>11951</v>
      </c>
      <c r="O27" s="7">
        <v>0.19426834422445499</v>
      </c>
      <c r="P27" s="8">
        <v>4304</v>
      </c>
      <c r="Q27" s="6">
        <v>2774</v>
      </c>
      <c r="R27" s="7">
        <v>0.23211446740858499</v>
      </c>
      <c r="S27" s="7">
        <v>4.5092493254007E-2</v>
      </c>
      <c r="T27" s="7">
        <v>6.9963262784875996E-2</v>
      </c>
      <c r="U27" s="7">
        <v>0.17845592503524299</v>
      </c>
      <c r="V27" s="9">
        <v>2.2000000000000002</v>
      </c>
      <c r="W27" s="90"/>
      <c r="X27" s="85"/>
      <c r="Y27" s="85"/>
    </row>
    <row r="28" spans="1:25">
      <c r="A28" s="144"/>
      <c r="B28" s="144"/>
      <c r="C28" s="144"/>
      <c r="D28" s="89"/>
      <c r="E28" s="5"/>
      <c r="F28" s="5"/>
      <c r="G28" s="5"/>
      <c r="H28" s="5"/>
      <c r="I28" s="5"/>
      <c r="J28" s="6"/>
      <c r="K28" s="6"/>
      <c r="L28" s="7"/>
      <c r="M28" s="8"/>
      <c r="N28" s="6"/>
      <c r="O28" s="7"/>
      <c r="P28" s="8"/>
      <c r="Q28" s="6"/>
      <c r="R28" s="7"/>
      <c r="S28" s="7"/>
      <c r="T28" s="7"/>
      <c r="U28" s="7"/>
      <c r="V28" s="9"/>
      <c r="W28" s="90"/>
      <c r="X28" s="85"/>
      <c r="Y28" s="85"/>
    </row>
    <row r="29" spans="1:25" ht="30.6">
      <c r="A29" s="144"/>
      <c r="B29" s="144"/>
      <c r="C29" s="145"/>
      <c r="D29" s="89" t="s">
        <v>176</v>
      </c>
      <c r="E29" s="5">
        <v>44405.521422187499</v>
      </c>
      <c r="F29" s="5"/>
      <c r="G29" s="5"/>
      <c r="H29" s="5"/>
      <c r="I29" s="5"/>
      <c r="J29" s="6">
        <v>64012</v>
      </c>
      <c r="K29" s="6">
        <v>61215</v>
      </c>
      <c r="L29" s="7">
        <v>0.959779081377933</v>
      </c>
      <c r="M29" s="8">
        <v>24512</v>
      </c>
      <c r="N29" s="6">
        <v>11918</v>
      </c>
      <c r="O29" s="7">
        <v>0.19670000000000001</v>
      </c>
      <c r="P29" s="8">
        <v>4309</v>
      </c>
      <c r="Q29" s="6">
        <v>2799</v>
      </c>
      <c r="R29" s="7">
        <v>0.2339</v>
      </c>
      <c r="S29" s="7">
        <v>4.6199999999999998E-2</v>
      </c>
      <c r="T29" s="7">
        <v>7.0099999999999996E-2</v>
      </c>
      <c r="U29" s="7">
        <v>0.1792</v>
      </c>
      <c r="V29" s="9">
        <v>2.1</v>
      </c>
      <c r="W29" s="90" t="s">
        <v>177</v>
      </c>
      <c r="X29" s="85"/>
      <c r="Y29" s="85"/>
    </row>
    <row r="30" spans="1:25" ht="26.4">
      <c r="A30" s="144"/>
      <c r="B30" s="144"/>
      <c r="C30" s="95"/>
      <c r="D30" s="89" t="s">
        <v>176</v>
      </c>
      <c r="E30" s="5">
        <v>44405.521422187499</v>
      </c>
      <c r="F30" s="39" t="s">
        <v>148</v>
      </c>
      <c r="G30" s="40">
        <v>76</v>
      </c>
      <c r="H30" s="41">
        <f>G30/P$29</f>
        <v>1.7637502900905083E-2</v>
      </c>
      <c r="I30" s="42">
        <f>+G30/K$29</f>
        <v>1.2415257698276565E-3</v>
      </c>
      <c r="J30" s="6">
        <v>64012</v>
      </c>
      <c r="K30" s="6">
        <v>61215</v>
      </c>
      <c r="L30" s="7">
        <v>0.959779081377933</v>
      </c>
      <c r="M30" s="8">
        <v>24512</v>
      </c>
      <c r="N30" s="6">
        <v>11918</v>
      </c>
      <c r="O30" s="7">
        <v>0.19670000000000001</v>
      </c>
      <c r="P30" s="8">
        <v>4309</v>
      </c>
      <c r="Q30" s="6">
        <v>2799</v>
      </c>
      <c r="R30" s="7">
        <v>0.2339</v>
      </c>
      <c r="S30" s="7">
        <v>4.6199999999999998E-2</v>
      </c>
      <c r="T30" s="7">
        <v>7.0099999999999996E-2</v>
      </c>
      <c r="U30" s="7">
        <v>0.1792</v>
      </c>
      <c r="V30" s="9">
        <v>2.1</v>
      </c>
      <c r="W30" s="90"/>
      <c r="X30" s="85"/>
      <c r="Y30" s="85"/>
    </row>
    <row r="31" spans="1:25" ht="26.4">
      <c r="A31" s="144"/>
      <c r="B31" s="144"/>
      <c r="C31" s="95"/>
      <c r="D31" s="89" t="s">
        <v>176</v>
      </c>
      <c r="E31" s="5">
        <v>44405.521422187499</v>
      </c>
      <c r="F31" s="39" t="s">
        <v>126</v>
      </c>
      <c r="G31" s="40">
        <v>1</v>
      </c>
      <c r="H31" s="41">
        <f t="shared" ref="H31:H35" si="10">G31/P$29</f>
        <v>2.3207240659085636E-4</v>
      </c>
      <c r="I31" s="42">
        <f t="shared" ref="I31:I35" si="11">+G31/K$29</f>
        <v>1.6335865392469167E-5</v>
      </c>
      <c r="J31" s="6">
        <v>64012</v>
      </c>
      <c r="K31" s="6">
        <v>61215</v>
      </c>
      <c r="L31" s="7">
        <v>0.959779081377933</v>
      </c>
      <c r="M31" s="8">
        <v>24512</v>
      </c>
      <c r="N31" s="6">
        <v>11918</v>
      </c>
      <c r="O31" s="7">
        <v>0.19670000000000001</v>
      </c>
      <c r="P31" s="8">
        <v>4309</v>
      </c>
      <c r="Q31" s="6">
        <v>2799</v>
      </c>
      <c r="R31" s="7">
        <v>0.2339</v>
      </c>
      <c r="S31" s="7">
        <v>4.6199999999999998E-2</v>
      </c>
      <c r="T31" s="7">
        <v>7.0099999999999996E-2</v>
      </c>
      <c r="U31" s="7">
        <v>0.1792</v>
      </c>
      <c r="V31" s="9">
        <v>2.1</v>
      </c>
      <c r="W31" s="90"/>
      <c r="X31" s="85"/>
      <c r="Y31" s="85"/>
    </row>
    <row r="32" spans="1:25" ht="26.4">
      <c r="A32" s="144"/>
      <c r="B32" s="144"/>
      <c r="C32" s="95"/>
      <c r="D32" s="89" t="s">
        <v>176</v>
      </c>
      <c r="E32" s="5">
        <v>44405.521422187499</v>
      </c>
      <c r="F32" s="39" t="s">
        <v>100</v>
      </c>
      <c r="G32" s="40">
        <v>0</v>
      </c>
      <c r="H32" s="41">
        <f t="shared" si="10"/>
        <v>0</v>
      </c>
      <c r="I32" s="42">
        <f t="shared" si="11"/>
        <v>0</v>
      </c>
      <c r="J32" s="6">
        <v>64012</v>
      </c>
      <c r="K32" s="6">
        <v>61215</v>
      </c>
      <c r="L32" s="7">
        <v>0.959779081377933</v>
      </c>
      <c r="M32" s="8">
        <v>24512</v>
      </c>
      <c r="N32" s="6">
        <v>11918</v>
      </c>
      <c r="O32" s="7">
        <v>0.19670000000000001</v>
      </c>
      <c r="P32" s="8">
        <v>4309</v>
      </c>
      <c r="Q32" s="6">
        <v>2799</v>
      </c>
      <c r="R32" s="7">
        <v>0.2339</v>
      </c>
      <c r="S32" s="7">
        <v>4.6199999999999998E-2</v>
      </c>
      <c r="T32" s="7">
        <v>7.0099999999999996E-2</v>
      </c>
      <c r="U32" s="7">
        <v>0.1792</v>
      </c>
      <c r="V32" s="9">
        <v>2.1</v>
      </c>
      <c r="W32" s="90"/>
      <c r="X32" s="85"/>
      <c r="Y32" s="85"/>
    </row>
    <row r="33" spans="1:25">
      <c r="A33" s="144"/>
      <c r="B33" s="144"/>
      <c r="C33" s="95"/>
      <c r="D33" s="89" t="s">
        <v>176</v>
      </c>
      <c r="E33" s="5">
        <v>44405.521422187499</v>
      </c>
      <c r="F33" s="39" t="s">
        <v>125</v>
      </c>
      <c r="G33" s="40">
        <v>1</v>
      </c>
      <c r="H33" s="41">
        <f t="shared" si="10"/>
        <v>2.3207240659085636E-4</v>
      </c>
      <c r="I33" s="42">
        <f t="shared" si="11"/>
        <v>1.6335865392469167E-5</v>
      </c>
      <c r="J33" s="6">
        <v>64012</v>
      </c>
      <c r="K33" s="6">
        <v>61215</v>
      </c>
      <c r="L33" s="7">
        <v>0.959779081377933</v>
      </c>
      <c r="M33" s="8">
        <v>24512</v>
      </c>
      <c r="N33" s="6">
        <v>11918</v>
      </c>
      <c r="O33" s="7">
        <v>0.19670000000000001</v>
      </c>
      <c r="P33" s="8">
        <v>4309</v>
      </c>
      <c r="Q33" s="6">
        <v>2799</v>
      </c>
      <c r="R33" s="7">
        <v>0.2339</v>
      </c>
      <c r="S33" s="7">
        <v>4.6199999999999998E-2</v>
      </c>
      <c r="T33" s="7">
        <v>7.0099999999999996E-2</v>
      </c>
      <c r="U33" s="7">
        <v>0.1792</v>
      </c>
      <c r="V33" s="9">
        <v>2.1</v>
      </c>
      <c r="W33" s="90"/>
      <c r="X33" s="85"/>
      <c r="Y33" s="85"/>
    </row>
    <row r="34" spans="1:25">
      <c r="A34" s="144"/>
      <c r="B34" s="144"/>
      <c r="C34" s="95"/>
      <c r="D34" s="89" t="s">
        <v>176</v>
      </c>
      <c r="E34" s="5">
        <v>44405.521422187499</v>
      </c>
      <c r="F34" s="39" t="s">
        <v>189</v>
      </c>
      <c r="G34" s="40">
        <v>0</v>
      </c>
      <c r="H34" s="41">
        <f t="shared" si="10"/>
        <v>0</v>
      </c>
      <c r="I34" s="42">
        <f t="shared" si="11"/>
        <v>0</v>
      </c>
      <c r="J34" s="6">
        <v>64012</v>
      </c>
      <c r="K34" s="6">
        <v>61215</v>
      </c>
      <c r="L34" s="7">
        <v>0.959779081377933</v>
      </c>
      <c r="M34" s="8">
        <v>24512</v>
      </c>
      <c r="N34" s="6">
        <v>11918</v>
      </c>
      <c r="O34" s="7">
        <v>0.19670000000000001</v>
      </c>
      <c r="P34" s="8">
        <v>4309</v>
      </c>
      <c r="Q34" s="6">
        <v>2799</v>
      </c>
      <c r="R34" s="7">
        <v>0.2339</v>
      </c>
      <c r="S34" s="7">
        <v>4.6199999999999998E-2</v>
      </c>
      <c r="T34" s="7">
        <v>7.0099999999999996E-2</v>
      </c>
      <c r="U34" s="7">
        <v>0.1792</v>
      </c>
      <c r="V34" s="9">
        <v>2.1</v>
      </c>
      <c r="W34" s="90"/>
      <c r="X34" s="85"/>
      <c r="Y34" s="85"/>
    </row>
    <row r="35" spans="1:25" ht="26.4">
      <c r="A35" s="144"/>
      <c r="B35" s="144"/>
      <c r="C35" s="95"/>
      <c r="D35" s="89" t="s">
        <v>176</v>
      </c>
      <c r="E35" s="5">
        <v>44405.521422187499</v>
      </c>
      <c r="F35" s="39" t="s">
        <v>191</v>
      </c>
      <c r="G35" s="40">
        <v>5</v>
      </c>
      <c r="H35" s="41">
        <f t="shared" si="10"/>
        <v>1.1603620329542817E-3</v>
      </c>
      <c r="I35" s="42">
        <f t="shared" si="11"/>
        <v>8.1679326962345831E-5</v>
      </c>
      <c r="J35" s="6">
        <v>64012</v>
      </c>
      <c r="K35" s="6">
        <v>61215</v>
      </c>
      <c r="L35" s="7">
        <v>0.959779081377933</v>
      </c>
      <c r="M35" s="8">
        <v>24512</v>
      </c>
      <c r="N35" s="6">
        <v>11918</v>
      </c>
      <c r="O35" s="7">
        <v>0.19670000000000001</v>
      </c>
      <c r="P35" s="8">
        <v>4309</v>
      </c>
      <c r="Q35" s="6">
        <v>2799</v>
      </c>
      <c r="R35" s="7">
        <v>0.2339</v>
      </c>
      <c r="S35" s="7">
        <v>4.6199999999999998E-2</v>
      </c>
      <c r="T35" s="7">
        <v>7.0099999999999996E-2</v>
      </c>
      <c r="U35" s="7">
        <v>0.1792</v>
      </c>
      <c r="V35" s="9">
        <v>2.1</v>
      </c>
      <c r="W35" s="90"/>
      <c r="X35" s="85"/>
      <c r="Y35" s="85"/>
    </row>
    <row r="36" spans="1:25">
      <c r="A36" s="144"/>
      <c r="B36" s="144"/>
      <c r="C36" s="146" t="s">
        <v>48</v>
      </c>
      <c r="D36" s="140"/>
      <c r="E36" s="91" t="s">
        <v>0</v>
      </c>
      <c r="F36" s="91"/>
      <c r="G36" s="91"/>
      <c r="H36" s="91"/>
      <c r="I36" s="91"/>
      <c r="J36" s="13">
        <f>J4+J12+J21+J29</f>
        <v>252866</v>
      </c>
      <c r="K36" s="13">
        <f>K4+K12+K21+K29</f>
        <v>244861</v>
      </c>
      <c r="L36" s="14">
        <v>0.96830000000000005</v>
      </c>
      <c r="M36" s="15">
        <f>M4+M12+M21+M29</f>
        <v>93595</v>
      </c>
      <c r="N36" s="15">
        <f>N4+N12+N21+N29</f>
        <v>46646</v>
      </c>
      <c r="O36" s="14">
        <v>0.19182798559384501</v>
      </c>
      <c r="P36" s="15">
        <f>P4+P12+P21+P29</f>
        <v>15747</v>
      </c>
      <c r="Q36" s="15">
        <f>Q4+Q12+Q21+Q29</f>
        <v>10451</v>
      </c>
      <c r="R36" s="14">
        <v>0.21289703176254099</v>
      </c>
      <c r="S36" s="14">
        <v>4.0839608741917E-2</v>
      </c>
      <c r="T36" s="14">
        <v>6.07503888024883E-2</v>
      </c>
      <c r="U36" s="14">
        <v>0.16093184621014001</v>
      </c>
      <c r="V36" s="91" t="s">
        <v>0</v>
      </c>
      <c r="W36" s="91" t="s">
        <v>0</v>
      </c>
      <c r="X36" s="85"/>
      <c r="Y36" s="85"/>
    </row>
    <row r="37" spans="1:25" ht="30.6">
      <c r="A37" s="144"/>
      <c r="B37" s="144"/>
      <c r="C37" s="142" t="s">
        <v>49</v>
      </c>
      <c r="D37" s="89" t="s">
        <v>178</v>
      </c>
      <c r="E37" s="5">
        <v>44385.458791203702</v>
      </c>
      <c r="F37" s="5"/>
      <c r="G37" s="5"/>
      <c r="H37" s="5"/>
      <c r="I37" s="5"/>
      <c r="J37" s="6">
        <v>80306</v>
      </c>
      <c r="K37" s="6">
        <v>53407</v>
      </c>
      <c r="L37" s="7">
        <v>0.66504370781759803</v>
      </c>
      <c r="M37" s="8">
        <v>15009</v>
      </c>
      <c r="N37" s="6">
        <v>9304</v>
      </c>
      <c r="O37" s="7">
        <v>0.174209373303125</v>
      </c>
      <c r="P37" s="8">
        <v>218</v>
      </c>
      <c r="Q37" s="6">
        <v>164</v>
      </c>
      <c r="R37" s="7">
        <v>1.7626827171109201E-2</v>
      </c>
      <c r="S37" s="7">
        <v>3.07075851480143E-3</v>
      </c>
      <c r="T37" s="7">
        <v>4.0818619282116603E-3</v>
      </c>
      <c r="U37" s="7">
        <v>1.4524618562195999E-2</v>
      </c>
      <c r="V37" s="9">
        <v>0.1</v>
      </c>
      <c r="W37" s="90" t="s">
        <v>179</v>
      </c>
      <c r="X37" s="85"/>
      <c r="Y37" s="85"/>
    </row>
    <row r="38" spans="1:25">
      <c r="A38" s="144"/>
      <c r="B38" s="144"/>
      <c r="C38" s="143"/>
      <c r="D38" s="89" t="s">
        <v>178</v>
      </c>
      <c r="E38" s="5">
        <v>44385.458791203702</v>
      </c>
      <c r="F38" s="39" t="s">
        <v>77</v>
      </c>
      <c r="G38" s="40">
        <v>115</v>
      </c>
      <c r="H38" s="41">
        <f>G38/P$37</f>
        <v>0.52752293577981646</v>
      </c>
      <c r="I38" s="42">
        <f>+G38/K$37</f>
        <v>2.1532757878180765E-3</v>
      </c>
      <c r="J38" s="6">
        <v>80306</v>
      </c>
      <c r="K38" s="6">
        <v>53407</v>
      </c>
      <c r="L38" s="7">
        <v>0.66504370781759803</v>
      </c>
      <c r="M38" s="8">
        <v>15009</v>
      </c>
      <c r="N38" s="6">
        <v>9304</v>
      </c>
      <c r="O38" s="7">
        <v>0.174209373303125</v>
      </c>
      <c r="P38" s="8">
        <v>218</v>
      </c>
      <c r="Q38" s="6">
        <v>164</v>
      </c>
      <c r="R38" s="7">
        <v>1.7626827171109201E-2</v>
      </c>
      <c r="S38" s="7">
        <v>3.07075851480143E-3</v>
      </c>
      <c r="T38" s="7">
        <v>4.0818619282116603E-3</v>
      </c>
      <c r="U38" s="7">
        <v>1.4524618562195999E-2</v>
      </c>
      <c r="V38" s="9">
        <v>0.1</v>
      </c>
      <c r="W38" s="90"/>
      <c r="X38" s="85"/>
      <c r="Y38" s="85"/>
    </row>
    <row r="39" spans="1:25">
      <c r="A39" s="144"/>
      <c r="B39" s="144"/>
      <c r="C39" s="143"/>
      <c r="D39" s="89"/>
      <c r="E39" s="5"/>
      <c r="F39" s="5"/>
      <c r="G39" s="5"/>
      <c r="H39" s="5"/>
      <c r="I39" s="5"/>
      <c r="J39" s="6"/>
      <c r="K39" s="6"/>
      <c r="L39" s="7"/>
      <c r="M39" s="8"/>
      <c r="N39" s="6"/>
      <c r="O39" s="7"/>
      <c r="P39" s="8"/>
      <c r="Q39" s="6"/>
      <c r="R39" s="7"/>
      <c r="S39" s="7"/>
      <c r="T39" s="7"/>
      <c r="U39" s="7"/>
      <c r="V39" s="9"/>
      <c r="W39" s="90"/>
      <c r="X39" s="85"/>
      <c r="Y39" s="85"/>
    </row>
    <row r="40" spans="1:25">
      <c r="A40" s="144"/>
      <c r="B40" s="144"/>
      <c r="C40" s="144"/>
      <c r="D40" s="89" t="s">
        <v>180</v>
      </c>
      <c r="E40" s="5">
        <v>44386.375337580997</v>
      </c>
      <c r="F40" s="5"/>
      <c r="G40" s="5"/>
      <c r="H40" s="5"/>
      <c r="I40" s="5"/>
      <c r="J40" s="6">
        <v>22516</v>
      </c>
      <c r="K40" s="6">
        <v>21658</v>
      </c>
      <c r="L40" s="7">
        <v>0.96189376443417995</v>
      </c>
      <c r="M40" s="8">
        <v>6125</v>
      </c>
      <c r="N40" s="6">
        <v>3786</v>
      </c>
      <c r="O40" s="7">
        <v>0.17480838489241901</v>
      </c>
      <c r="P40" s="8">
        <v>204</v>
      </c>
      <c r="Q40" s="6">
        <v>167</v>
      </c>
      <c r="R40" s="7">
        <v>4.4109878499735897E-2</v>
      </c>
      <c r="S40" s="7">
        <v>7.7107766183396398E-3</v>
      </c>
      <c r="T40" s="7">
        <v>9.4191522762951292E-3</v>
      </c>
      <c r="U40" s="7">
        <v>3.3306122448979597E-2</v>
      </c>
      <c r="V40" s="9">
        <v>3.2</v>
      </c>
      <c r="W40" s="90" t="s">
        <v>181</v>
      </c>
      <c r="X40" s="85"/>
      <c r="Y40" s="85"/>
    </row>
    <row r="41" spans="1:25">
      <c r="A41" s="144"/>
      <c r="B41" s="144"/>
      <c r="C41" s="144"/>
      <c r="D41" s="89" t="s">
        <v>180</v>
      </c>
      <c r="E41" s="5">
        <v>44386.375337580997</v>
      </c>
      <c r="F41" s="54" t="s">
        <v>192</v>
      </c>
      <c r="G41" s="40">
        <v>138</v>
      </c>
      <c r="H41" s="41">
        <f>G41/P$40</f>
        <v>0.67647058823529416</v>
      </c>
      <c r="I41" s="42">
        <f>+G41/K$4</f>
        <v>2.258888234138676E-3</v>
      </c>
      <c r="J41" s="6">
        <v>22516</v>
      </c>
      <c r="K41" s="6">
        <v>21658</v>
      </c>
      <c r="L41" s="7">
        <v>0.96189376443417995</v>
      </c>
      <c r="M41" s="8">
        <v>6125</v>
      </c>
      <c r="N41" s="6">
        <v>3786</v>
      </c>
      <c r="O41" s="7">
        <v>0.17480838489241901</v>
      </c>
      <c r="P41" s="8">
        <v>204</v>
      </c>
      <c r="Q41" s="6">
        <v>167</v>
      </c>
      <c r="R41" s="7">
        <v>4.4109878499735897E-2</v>
      </c>
      <c r="S41" s="7">
        <v>7.7107766183396398E-3</v>
      </c>
      <c r="T41" s="7">
        <v>9.4191522762951292E-3</v>
      </c>
      <c r="U41" s="7">
        <v>3.3306122448979597E-2</v>
      </c>
      <c r="V41" s="9">
        <v>3.2</v>
      </c>
      <c r="W41" s="90"/>
      <c r="X41" s="85"/>
      <c r="Y41" s="85"/>
    </row>
    <row r="42" spans="1:25">
      <c r="A42" s="144"/>
      <c r="B42" s="144"/>
      <c r="C42" s="144"/>
      <c r="D42" s="89"/>
      <c r="E42" s="5"/>
      <c r="F42" s="5"/>
      <c r="G42" s="5"/>
      <c r="H42" s="5"/>
      <c r="I42" s="5"/>
      <c r="J42" s="6"/>
      <c r="K42" s="6"/>
      <c r="L42" s="7"/>
      <c r="M42" s="8"/>
      <c r="N42" s="6"/>
      <c r="O42" s="7"/>
      <c r="P42" s="8"/>
      <c r="Q42" s="6"/>
      <c r="R42" s="7"/>
      <c r="S42" s="7"/>
      <c r="T42" s="7"/>
      <c r="U42" s="7"/>
      <c r="V42" s="9"/>
      <c r="W42" s="90"/>
      <c r="X42" s="85"/>
      <c r="Y42" s="85"/>
    </row>
    <row r="43" spans="1:25" ht="20.399999999999999">
      <c r="A43" s="144"/>
      <c r="B43" s="144"/>
      <c r="C43" s="144"/>
      <c r="D43" s="89" t="s">
        <v>182</v>
      </c>
      <c r="E43" s="5">
        <v>44396.375955405099</v>
      </c>
      <c r="F43" s="5"/>
      <c r="G43" s="5"/>
      <c r="H43" s="5"/>
      <c r="I43" s="5"/>
      <c r="J43" s="6">
        <v>80199</v>
      </c>
      <c r="K43" s="6">
        <v>55440</v>
      </c>
      <c r="L43" s="7">
        <v>0.69128043990573496</v>
      </c>
      <c r="M43" s="8">
        <v>16057</v>
      </c>
      <c r="N43" s="6">
        <v>10371</v>
      </c>
      <c r="O43" s="7">
        <v>0.18706709956709999</v>
      </c>
      <c r="P43" s="8">
        <v>655</v>
      </c>
      <c r="Q43" s="6">
        <v>513</v>
      </c>
      <c r="R43" s="7">
        <v>4.9464853919583503E-2</v>
      </c>
      <c r="S43" s="7">
        <v>9.2532467532467494E-3</v>
      </c>
      <c r="T43" s="7">
        <v>1.18145743145743E-2</v>
      </c>
      <c r="U43" s="7">
        <v>4.0792177866351101E-2</v>
      </c>
      <c r="V43" s="9">
        <v>0.6</v>
      </c>
      <c r="W43" s="90" t="s">
        <v>183</v>
      </c>
      <c r="X43" s="85"/>
      <c r="Y43" s="85"/>
    </row>
    <row r="44" spans="1:25">
      <c r="A44" s="144"/>
      <c r="B44" s="144"/>
      <c r="C44" s="144"/>
      <c r="D44" s="89" t="s">
        <v>182</v>
      </c>
      <c r="E44" s="5">
        <v>44396.375955405099</v>
      </c>
      <c r="F44" s="54" t="s">
        <v>193</v>
      </c>
      <c r="G44" s="40">
        <v>444</v>
      </c>
      <c r="H44" s="41">
        <f>G44/P$43</f>
        <v>0.67786259541984728</v>
      </c>
      <c r="I44" s="42">
        <f>+G44/K$43</f>
        <v>8.0086580086580084E-3</v>
      </c>
      <c r="J44" s="6">
        <v>80199</v>
      </c>
      <c r="K44" s="6">
        <v>55440</v>
      </c>
      <c r="L44" s="7">
        <v>0.69128043990573496</v>
      </c>
      <c r="M44" s="8">
        <v>16057</v>
      </c>
      <c r="N44" s="6">
        <v>10371</v>
      </c>
      <c r="O44" s="7">
        <v>0.18706709956709999</v>
      </c>
      <c r="P44" s="8">
        <v>655</v>
      </c>
      <c r="Q44" s="6">
        <v>513</v>
      </c>
      <c r="R44" s="7">
        <v>4.9464853919583503E-2</v>
      </c>
      <c r="S44" s="7">
        <v>9.2532467532467494E-3</v>
      </c>
      <c r="T44" s="7">
        <v>1.18145743145743E-2</v>
      </c>
      <c r="U44" s="7">
        <v>4.0792177866351101E-2</v>
      </c>
      <c r="V44" s="9">
        <v>0.6</v>
      </c>
      <c r="W44" s="90"/>
      <c r="X44" s="85"/>
      <c r="Y44" s="85"/>
    </row>
    <row r="45" spans="1:25">
      <c r="A45" s="144"/>
      <c r="B45" s="144"/>
      <c r="C45" s="144"/>
      <c r="D45" s="89" t="s">
        <v>182</v>
      </c>
      <c r="E45" s="5">
        <v>44396.375955405099</v>
      </c>
      <c r="F45" s="54" t="s">
        <v>194</v>
      </c>
      <c r="G45" s="40">
        <v>13</v>
      </c>
      <c r="H45" s="41">
        <f>G45/P$43</f>
        <v>1.984732824427481E-2</v>
      </c>
      <c r="I45" s="42">
        <f>+G45/K$43</f>
        <v>2.3448773448773449E-4</v>
      </c>
      <c r="J45" s="6">
        <v>80199</v>
      </c>
      <c r="K45" s="6">
        <v>55440</v>
      </c>
      <c r="L45" s="7">
        <v>0.69128043990573496</v>
      </c>
      <c r="M45" s="8">
        <v>16057</v>
      </c>
      <c r="N45" s="6">
        <v>10371</v>
      </c>
      <c r="O45" s="7">
        <v>0.18706709956709999</v>
      </c>
      <c r="P45" s="8">
        <v>655</v>
      </c>
      <c r="Q45" s="6">
        <v>513</v>
      </c>
      <c r="R45" s="7">
        <v>4.9464853919583503E-2</v>
      </c>
      <c r="S45" s="7">
        <v>9.2532467532467494E-3</v>
      </c>
      <c r="T45" s="7">
        <v>1.18145743145743E-2</v>
      </c>
      <c r="U45" s="7">
        <v>4.0792177866351101E-2</v>
      </c>
      <c r="V45" s="9">
        <v>0.6</v>
      </c>
      <c r="W45" s="90"/>
      <c r="X45" s="85"/>
      <c r="Y45" s="85"/>
    </row>
    <row r="46" spans="1:25">
      <c r="A46" s="144"/>
      <c r="B46" s="144"/>
      <c r="C46" s="144"/>
      <c r="D46" s="89"/>
      <c r="E46" s="5"/>
      <c r="F46" s="5"/>
      <c r="G46" s="5"/>
      <c r="H46" s="5"/>
      <c r="I46" s="5"/>
      <c r="J46" s="6"/>
      <c r="K46" s="6"/>
      <c r="L46" s="7"/>
      <c r="M46" s="8"/>
      <c r="N46" s="6"/>
      <c r="O46" s="7"/>
      <c r="P46" s="8"/>
      <c r="Q46" s="6"/>
      <c r="R46" s="7"/>
      <c r="S46" s="7"/>
      <c r="T46" s="7"/>
      <c r="U46" s="7"/>
      <c r="V46" s="9"/>
      <c r="W46" s="90"/>
      <c r="X46" s="85"/>
      <c r="Y46" s="85"/>
    </row>
    <row r="47" spans="1:25" ht="20.399999999999999">
      <c r="A47" s="144"/>
      <c r="B47" s="144"/>
      <c r="C47" s="145"/>
      <c r="D47" s="89" t="s">
        <v>184</v>
      </c>
      <c r="E47" s="5">
        <v>44400.3754821412</v>
      </c>
      <c r="F47" s="5"/>
      <c r="G47" s="5"/>
      <c r="H47" s="5"/>
      <c r="I47" s="5"/>
      <c r="J47" s="6">
        <v>80083</v>
      </c>
      <c r="K47" s="6">
        <v>52862</v>
      </c>
      <c r="L47" s="7">
        <v>0.66009015646267</v>
      </c>
      <c r="M47" s="8">
        <v>14613</v>
      </c>
      <c r="N47" s="6">
        <v>8753</v>
      </c>
      <c r="O47" s="7">
        <v>0.165582081646551</v>
      </c>
      <c r="P47" s="8">
        <v>232</v>
      </c>
      <c r="Q47" s="6">
        <v>173</v>
      </c>
      <c r="R47" s="7">
        <v>1.9764652119273401E-2</v>
      </c>
      <c r="S47" s="7">
        <v>3.2726722409292101E-3</v>
      </c>
      <c r="T47" s="7">
        <v>4.3887858953501604E-3</v>
      </c>
      <c r="U47" s="7">
        <v>1.58762745500582E-2</v>
      </c>
      <c r="V47" s="9">
        <v>0.1</v>
      </c>
      <c r="W47" s="90" t="s">
        <v>185</v>
      </c>
      <c r="X47" s="85"/>
      <c r="Y47" s="85"/>
    </row>
    <row r="48" spans="1:25">
      <c r="A48" s="144"/>
      <c r="B48" s="144"/>
      <c r="C48" s="95"/>
      <c r="D48" s="89" t="s">
        <v>184</v>
      </c>
      <c r="E48" s="5">
        <v>44400.3754821412</v>
      </c>
      <c r="F48" s="39" t="s">
        <v>77</v>
      </c>
      <c r="G48" s="40">
        <v>124</v>
      </c>
      <c r="H48" s="41">
        <f>G48/P$47</f>
        <v>0.53448275862068961</v>
      </c>
      <c r="I48" s="42">
        <f>+G48/K$47</f>
        <v>2.3457303923423252E-3</v>
      </c>
      <c r="J48" s="6">
        <v>80083</v>
      </c>
      <c r="K48" s="6">
        <v>52862</v>
      </c>
      <c r="L48" s="7">
        <v>0.66009015646267</v>
      </c>
      <c r="M48" s="8">
        <v>14613</v>
      </c>
      <c r="N48" s="6">
        <v>8753</v>
      </c>
      <c r="O48" s="7">
        <v>0.165582081646551</v>
      </c>
      <c r="P48" s="8">
        <v>232</v>
      </c>
      <c r="Q48" s="6">
        <v>173</v>
      </c>
      <c r="R48" s="7">
        <v>1.9764652119273401E-2</v>
      </c>
      <c r="S48" s="7">
        <v>3.2726722409292101E-3</v>
      </c>
      <c r="T48" s="7">
        <v>4.3887858953501604E-3</v>
      </c>
      <c r="U48" s="7">
        <v>1.58762745500582E-2</v>
      </c>
      <c r="V48" s="9">
        <v>0.1</v>
      </c>
      <c r="W48" s="90"/>
      <c r="X48" s="85"/>
      <c r="Y48" s="85"/>
    </row>
    <row r="49" spans="1:25">
      <c r="A49" s="144"/>
      <c r="B49" s="145"/>
      <c r="C49" s="146" t="s">
        <v>186</v>
      </c>
      <c r="D49" s="140"/>
      <c r="E49" s="91" t="s">
        <v>0</v>
      </c>
      <c r="F49" s="91"/>
      <c r="G49" s="91"/>
      <c r="H49" s="91"/>
      <c r="I49" s="91"/>
      <c r="J49" s="13">
        <v>263104</v>
      </c>
      <c r="K49" s="13">
        <v>183367</v>
      </c>
      <c r="L49" s="14">
        <v>0.69693733276574998</v>
      </c>
      <c r="M49" s="15">
        <v>51804</v>
      </c>
      <c r="N49" s="13">
        <v>32214</v>
      </c>
      <c r="O49" s="14">
        <v>0.175680465950798</v>
      </c>
      <c r="P49" s="15">
        <v>1309</v>
      </c>
      <c r="Q49" s="13">
        <v>1017</v>
      </c>
      <c r="R49" s="14">
        <v>3.1570124790463797E-2</v>
      </c>
      <c r="S49" s="14">
        <v>5.54625423331352E-3</v>
      </c>
      <c r="T49" s="14">
        <v>7.1386890770967501E-3</v>
      </c>
      <c r="U49" s="14">
        <v>2.52683190487221E-2</v>
      </c>
      <c r="V49" s="91" t="s">
        <v>0</v>
      </c>
      <c r="W49" s="91" t="s">
        <v>0</v>
      </c>
      <c r="X49" s="85"/>
      <c r="Y49" s="85"/>
    </row>
    <row r="50" spans="1:25">
      <c r="A50" s="145"/>
      <c r="B50" s="147" t="s">
        <v>187</v>
      </c>
      <c r="C50" s="139"/>
      <c r="D50" s="140"/>
      <c r="E50" s="92" t="s">
        <v>0</v>
      </c>
      <c r="F50" s="92"/>
      <c r="G50" s="92"/>
      <c r="H50" s="92"/>
      <c r="I50" s="92"/>
      <c r="J50" s="17">
        <f>J36+J49</f>
        <v>515970</v>
      </c>
      <c r="K50" s="17">
        <f>K36+K49</f>
        <v>428228</v>
      </c>
      <c r="L50" s="18">
        <v>0.81677493354145903</v>
      </c>
      <c r="M50" s="17">
        <f>M36+M49</f>
        <v>145399</v>
      </c>
      <c r="N50" s="17">
        <f>N36+N49</f>
        <v>78860</v>
      </c>
      <c r="O50" s="18">
        <v>0.18401220571271701</v>
      </c>
      <c r="P50" s="17">
        <f>P36+P49</f>
        <v>17056</v>
      </c>
      <c r="Q50" s="17">
        <f>Q36+Q49</f>
        <v>11468</v>
      </c>
      <c r="R50" s="18">
        <v>0.12910444549640701</v>
      </c>
      <c r="S50" s="18">
        <v>2.3756793783111001E-2</v>
      </c>
      <c r="T50" s="18">
        <v>3.4801063248504002E-2</v>
      </c>
      <c r="U50" s="18">
        <v>0.104974003328211</v>
      </c>
      <c r="V50" s="92" t="s">
        <v>0</v>
      </c>
      <c r="W50" s="92" t="s">
        <v>0</v>
      </c>
      <c r="X50" s="85"/>
      <c r="Y50" s="85"/>
    </row>
    <row r="51" spans="1:25">
      <c r="A51" s="138" t="s">
        <v>97</v>
      </c>
      <c r="B51" s="139"/>
      <c r="C51" s="139"/>
      <c r="D51" s="140"/>
      <c r="E51" s="93" t="s">
        <v>0</v>
      </c>
      <c r="F51" s="93"/>
      <c r="G51" s="93"/>
      <c r="H51" s="93"/>
      <c r="I51" s="93"/>
      <c r="J51" s="21">
        <v>515970</v>
      </c>
      <c r="K51" s="21">
        <v>428228</v>
      </c>
      <c r="L51" s="22">
        <v>0.81677493354145903</v>
      </c>
      <c r="M51" s="23">
        <v>145339</v>
      </c>
      <c r="N51" s="21">
        <v>78860</v>
      </c>
      <c r="O51" s="22">
        <v>0.18401220571271701</v>
      </c>
      <c r="P51" s="23">
        <v>13184</v>
      </c>
      <c r="Q51" s="21">
        <v>114678</v>
      </c>
      <c r="R51" s="22">
        <v>0.12910444549640701</v>
      </c>
      <c r="S51" s="22">
        <v>2.3756793783111001E-2</v>
      </c>
      <c r="T51" s="22">
        <v>3.4801063248504002E-2</v>
      </c>
      <c r="U51" s="22">
        <v>0.104974003328211</v>
      </c>
      <c r="V51" s="93" t="s">
        <v>0</v>
      </c>
      <c r="W51" s="93" t="s">
        <v>0</v>
      </c>
      <c r="X51" s="85"/>
      <c r="Y51" s="85"/>
    </row>
    <row r="52" spans="1:25">
      <c r="A52" s="141" t="s">
        <v>98</v>
      </c>
      <c r="B52" s="139"/>
      <c r="C52" s="139"/>
      <c r="D52" s="140"/>
      <c r="E52" s="94" t="s">
        <v>0</v>
      </c>
      <c r="F52" s="94"/>
      <c r="G52" s="94"/>
      <c r="H52" s="94"/>
      <c r="I52" s="94"/>
      <c r="J52" s="25">
        <v>515970</v>
      </c>
      <c r="K52" s="25">
        <v>428228</v>
      </c>
      <c r="L52" s="26">
        <v>0.81677493354145903</v>
      </c>
      <c r="M52" s="25">
        <v>145339</v>
      </c>
      <c r="N52" s="25">
        <v>78860</v>
      </c>
      <c r="O52" s="26">
        <v>0.18401220571271701</v>
      </c>
      <c r="P52" s="27">
        <v>13184</v>
      </c>
      <c r="Q52" s="25">
        <v>11468</v>
      </c>
      <c r="R52" s="26">
        <v>0.12910444549640701</v>
      </c>
      <c r="S52" s="26">
        <v>2.3756793783111001E-2</v>
      </c>
      <c r="T52" s="26">
        <v>3.4801063248504002E-2</v>
      </c>
      <c r="U52" s="26">
        <v>0.104974003328211</v>
      </c>
      <c r="V52" s="94" t="s">
        <v>0</v>
      </c>
      <c r="W52" s="94" t="s">
        <v>0</v>
      </c>
      <c r="X52" s="85"/>
      <c r="Y52" s="85"/>
    </row>
    <row r="53" spans="1:25" ht="0" hidden="1" customHeight="1"/>
  </sheetData>
  <autoFilter ref="A3:W3" xr:uid="{4A2AA6BC-EB4E-4FCA-8E30-E99F12E9443F}"/>
  <mergeCells count="10">
    <mergeCell ref="A51:D51"/>
    <mergeCell ref="A52:D52"/>
    <mergeCell ref="A2:E2"/>
    <mergeCell ref="A4:A50"/>
    <mergeCell ref="B4:B49"/>
    <mergeCell ref="C4:C29"/>
    <mergeCell ref="C36:D36"/>
    <mergeCell ref="C37:C47"/>
    <mergeCell ref="C49:D49"/>
    <mergeCell ref="B50:D50"/>
  </mergeCells>
  <hyperlinks>
    <hyperlink ref="D4" r:id="rId1" xr:uid="{0DD5E83A-8756-4759-98BA-9E88304B87A9}"/>
    <hyperlink ref="D12" r:id="rId2" xr:uid="{A68729A8-D31B-4CE8-9F4F-A8E47A7E4CF4}"/>
    <hyperlink ref="D21" r:id="rId3" xr:uid="{F7108A6D-6D8B-4798-B6C3-2053E0139F05}"/>
    <hyperlink ref="D29" r:id="rId4" xr:uid="{879F8DB7-0EF6-4FA7-9377-4AF65E701DD9}"/>
    <hyperlink ref="D37" r:id="rId5" xr:uid="{8CC422F3-F36D-4A45-9D2B-CE13477559D3}"/>
    <hyperlink ref="D40" r:id="rId6" xr:uid="{CA88C085-98CB-4ED0-A29F-DD16ADC64A89}"/>
    <hyperlink ref="D43" r:id="rId7" xr:uid="{4BA435EE-2926-4EBA-95EA-0A3B3703D558}"/>
    <hyperlink ref="D47" r:id="rId8" xr:uid="{BB5CE993-BBD0-404C-B7D0-EA7037E9E9EF}"/>
    <hyperlink ref="D5" r:id="rId9" xr:uid="{119FC26D-C560-4FE2-B9E3-33B443963EC7}"/>
    <hyperlink ref="D6" r:id="rId10" xr:uid="{DC7EF4F1-ABEA-4CC3-AA75-8C28C8021DC6}"/>
    <hyperlink ref="D7" r:id="rId11" xr:uid="{78827D4A-79C3-48E7-A58F-288996C48F2B}"/>
    <hyperlink ref="D8" r:id="rId12" xr:uid="{6EF5F4E2-6C9E-43A2-99EE-501AB1717367}"/>
    <hyperlink ref="D9" r:id="rId13" xr:uid="{10C9F16A-3FDD-495B-A185-6DCA52E7CBC9}"/>
    <hyperlink ref="D10" r:id="rId14" xr:uid="{B6F2EDA5-FFF8-4832-85F3-6298735B9482}"/>
    <hyperlink ref="D13" r:id="rId15" xr:uid="{F1E66484-1670-4858-A952-7BB73159DA21}"/>
    <hyperlink ref="D14" r:id="rId16" xr:uid="{A77DABDA-6747-43D5-BD0D-3B50024B85EA}"/>
    <hyperlink ref="D15" r:id="rId17" xr:uid="{FE112C2A-3C05-4690-8C0B-1620728850F5}"/>
    <hyperlink ref="D16" r:id="rId18" xr:uid="{3920308E-9A6E-4A53-A848-C7538EDDB53D}"/>
    <hyperlink ref="D17" r:id="rId19" xr:uid="{E4F33356-5BCB-4BFF-BE0B-AD13078748AD}"/>
    <hyperlink ref="D18" r:id="rId20" xr:uid="{B57E757F-B056-4AAC-9839-A0E78834D8FE}"/>
    <hyperlink ref="D22" r:id="rId21" xr:uid="{B55D36FF-8DB1-4865-8614-807E9A93A362}"/>
    <hyperlink ref="D23" r:id="rId22" xr:uid="{448FEBDA-7CAF-4DBD-9FE9-3783300A9BCE}"/>
    <hyperlink ref="D24" r:id="rId23" xr:uid="{EE06483D-9453-4F1A-8145-C8F7CB5A6BEF}"/>
    <hyperlink ref="D25" r:id="rId24" xr:uid="{47F54802-EB93-4BA1-86A0-4A93A3E8D4C1}"/>
    <hyperlink ref="D26" r:id="rId25" xr:uid="{86A058FF-57E1-41C6-ABA7-D4BA71591CE5}"/>
    <hyperlink ref="D27" r:id="rId26" xr:uid="{803B1A93-5DDF-4C3B-84BA-229DBE0210D4}"/>
    <hyperlink ref="D30" r:id="rId27" xr:uid="{DBCAB945-72E2-496F-90B7-986CB454FFA4}"/>
    <hyperlink ref="D31" r:id="rId28" xr:uid="{6E4FDEE5-E1E5-4E9F-8ADC-2A9B2B61969E}"/>
    <hyperlink ref="D32" r:id="rId29" xr:uid="{23375713-2814-4821-A7F4-0D3B8F8384DA}"/>
    <hyperlink ref="D33" r:id="rId30" xr:uid="{664D172A-619D-4BE9-9D9E-4DA10CC08FDA}"/>
    <hyperlink ref="D34" r:id="rId31" xr:uid="{411362C2-3F18-46BA-B840-B023D7DEFF30}"/>
    <hyperlink ref="D35" r:id="rId32" xr:uid="{8A55261E-13B3-49FC-ACD6-A520BC100A97}"/>
    <hyperlink ref="D41" r:id="rId33" xr:uid="{F02A2101-674B-4092-8F6F-90FAFBBF6A75}"/>
    <hyperlink ref="D44" r:id="rId34" xr:uid="{30E1FFCE-A856-4A8F-BDD7-A5A56E926608}"/>
    <hyperlink ref="D45" r:id="rId35" xr:uid="{DDAAEDB3-DF1C-4A90-BFA3-DAF6923ADF0D}"/>
    <hyperlink ref="D48" r:id="rId36" xr:uid="{B972A400-1EAC-43FC-9307-826A7F50DB80}"/>
    <hyperlink ref="D38" r:id="rId37" xr:uid="{CB7911D7-E9E7-422C-9BC1-60052765291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5F25F-3D25-4366-9DF8-654143305BA9}">
  <dimension ref="A1:Y58"/>
  <sheetViews>
    <sheetView topLeftCell="E1" workbookViewId="0">
      <selection activeCell="C2" sqref="C2:W2"/>
    </sheetView>
  </sheetViews>
  <sheetFormatPr defaultRowHeight="14.4"/>
  <cols>
    <col min="1" max="1" width="13.6640625" style="86" customWidth="1"/>
    <col min="2" max="2" width="8" style="86" customWidth="1"/>
    <col min="3" max="3" width="15.77734375" style="86" customWidth="1"/>
    <col min="4" max="4" width="34.33203125" style="86" customWidth="1"/>
    <col min="5" max="9" width="9.5546875" style="86" customWidth="1"/>
    <col min="10" max="11" width="8.88671875" style="86"/>
    <col min="12" max="12" width="9.21875" style="86" customWidth="1"/>
    <col min="13" max="15" width="8.88671875" style="86"/>
    <col min="16" max="17" width="8.21875" style="86" customWidth="1"/>
    <col min="18" max="18" width="6.88671875" style="86" customWidth="1"/>
    <col min="19" max="20" width="8.21875" style="86" customWidth="1"/>
    <col min="21" max="22" width="6.88671875" style="86" customWidth="1"/>
    <col min="23" max="23" width="37.5546875" style="86" customWidth="1"/>
    <col min="24" max="24" width="5.88671875" style="86" customWidth="1"/>
    <col min="25" max="25" width="255" style="86" customWidth="1"/>
    <col min="26" max="16384" width="8.88671875" style="86"/>
  </cols>
  <sheetData>
    <row r="1" spans="1:25" s="38" customFormat="1" ht="42" customHeight="1">
      <c r="A1" s="123" t="s">
        <v>284</v>
      </c>
      <c r="B1" s="124"/>
      <c r="C1" s="124"/>
      <c r="D1" s="124"/>
      <c r="E1" s="124"/>
      <c r="F1" s="35" t="s">
        <v>0</v>
      </c>
      <c r="G1" s="35"/>
      <c r="H1" s="35"/>
      <c r="I1" s="35"/>
      <c r="J1" s="35"/>
      <c r="K1" s="35"/>
      <c r="L1" s="35"/>
      <c r="M1" s="35"/>
      <c r="N1" s="35"/>
      <c r="O1" s="35" t="s">
        <v>0</v>
      </c>
      <c r="P1" s="35" t="s">
        <v>0</v>
      </c>
      <c r="Q1" s="35" t="s">
        <v>0</v>
      </c>
      <c r="R1" s="36" t="s">
        <v>0</v>
      </c>
      <c r="S1" s="35" t="s">
        <v>0</v>
      </c>
      <c r="T1" s="36" t="s">
        <v>0</v>
      </c>
      <c r="U1" s="36" t="s">
        <v>0</v>
      </c>
      <c r="V1" s="36" t="s">
        <v>0</v>
      </c>
      <c r="W1" s="36" t="s">
        <v>0</v>
      </c>
      <c r="X1" s="107"/>
    </row>
    <row r="2" spans="1:25" ht="31.8">
      <c r="A2" s="87" t="s">
        <v>1</v>
      </c>
      <c r="B2" s="88" t="s">
        <v>2</v>
      </c>
      <c r="C2" s="87" t="s">
        <v>3</v>
      </c>
      <c r="D2" s="87" t="s">
        <v>4</v>
      </c>
      <c r="E2" s="88" t="s">
        <v>5</v>
      </c>
      <c r="F2" s="32" t="s">
        <v>32</v>
      </c>
      <c r="G2" s="33" t="s">
        <v>33</v>
      </c>
      <c r="H2" s="34" t="s">
        <v>34</v>
      </c>
      <c r="I2" s="34" t="s">
        <v>35</v>
      </c>
      <c r="J2" s="88" t="s">
        <v>6</v>
      </c>
      <c r="K2" s="88" t="s">
        <v>7</v>
      </c>
      <c r="L2" s="88" t="s">
        <v>8</v>
      </c>
      <c r="M2" s="88" t="s">
        <v>11</v>
      </c>
      <c r="N2" s="88" t="s">
        <v>9</v>
      </c>
      <c r="O2" s="88" t="s">
        <v>10</v>
      </c>
      <c r="P2" s="88" t="s">
        <v>15</v>
      </c>
      <c r="Q2" s="88" t="s">
        <v>12</v>
      </c>
      <c r="R2" s="88" t="s">
        <v>14</v>
      </c>
      <c r="S2" s="88" t="s">
        <v>13</v>
      </c>
      <c r="T2" s="88" t="s">
        <v>16</v>
      </c>
      <c r="U2" s="88" t="s">
        <v>17</v>
      </c>
      <c r="V2" s="88" t="s">
        <v>18</v>
      </c>
      <c r="W2" s="88" t="s">
        <v>19</v>
      </c>
      <c r="X2" s="112"/>
      <c r="Y2" s="112"/>
    </row>
    <row r="3" spans="1:25" ht="30.6">
      <c r="A3" s="142" t="s">
        <v>20</v>
      </c>
      <c r="B3" s="133">
        <v>44409</v>
      </c>
      <c r="C3" s="142" t="s">
        <v>21</v>
      </c>
      <c r="D3" s="89" t="s">
        <v>195</v>
      </c>
      <c r="E3" s="5">
        <v>44412.524425497701</v>
      </c>
      <c r="F3" s="5"/>
      <c r="G3" s="5"/>
      <c r="H3" s="5"/>
      <c r="I3" s="5"/>
      <c r="J3" s="6">
        <v>29626</v>
      </c>
      <c r="K3" s="6">
        <v>29590</v>
      </c>
      <c r="L3" s="7">
        <v>0.99878485114426496</v>
      </c>
      <c r="M3" s="8">
        <v>24571</v>
      </c>
      <c r="N3" s="6">
        <v>11730</v>
      </c>
      <c r="O3" s="7">
        <v>0.39641770868536702</v>
      </c>
      <c r="P3" s="8">
        <v>4654</v>
      </c>
      <c r="Q3" s="6">
        <v>2994</v>
      </c>
      <c r="R3" s="7">
        <v>0.25524296675191799</v>
      </c>
      <c r="S3" s="7">
        <v>0.101182832037851</v>
      </c>
      <c r="T3" s="7">
        <v>0.15728286583305201</v>
      </c>
      <c r="U3" s="7">
        <v>0.189410280411868</v>
      </c>
      <c r="V3" s="9">
        <v>2.7</v>
      </c>
      <c r="W3" s="90" t="s">
        <v>265</v>
      </c>
      <c r="X3" s="112"/>
      <c r="Y3" s="112"/>
    </row>
    <row r="4" spans="1:25" ht="26.4">
      <c r="A4" s="143"/>
      <c r="B4" s="134"/>
      <c r="C4" s="143"/>
      <c r="D4" s="89" t="s">
        <v>195</v>
      </c>
      <c r="E4" s="5">
        <v>44412.524425497701</v>
      </c>
      <c r="F4" s="39" t="s">
        <v>148</v>
      </c>
      <c r="G4" s="40">
        <v>58</v>
      </c>
      <c r="H4" s="41">
        <f>G4/P$4</f>
        <v>1.2462397937258273E-2</v>
      </c>
      <c r="I4" s="42">
        <f>+G4/K$4</f>
        <v>1.9601216627238931E-3</v>
      </c>
      <c r="J4" s="6">
        <v>29626</v>
      </c>
      <c r="K4" s="6">
        <v>29590</v>
      </c>
      <c r="L4" s="7">
        <v>0.99878485114426496</v>
      </c>
      <c r="M4" s="8">
        <v>24571</v>
      </c>
      <c r="N4" s="6">
        <v>11730</v>
      </c>
      <c r="O4" s="7">
        <v>0.39641770868536702</v>
      </c>
      <c r="P4" s="8">
        <v>4654</v>
      </c>
      <c r="Q4" s="6">
        <v>2994</v>
      </c>
      <c r="R4" s="7">
        <v>0.25524296675191799</v>
      </c>
      <c r="S4" s="7">
        <v>0.101182832037851</v>
      </c>
      <c r="T4" s="7">
        <v>0.15728286583305201</v>
      </c>
      <c r="U4" s="7">
        <v>0.189410280411868</v>
      </c>
      <c r="V4" s="9">
        <v>2.7</v>
      </c>
      <c r="W4" s="90"/>
      <c r="X4" s="112"/>
      <c r="Y4" s="112"/>
    </row>
    <row r="5" spans="1:25">
      <c r="A5" s="143"/>
      <c r="B5" s="134"/>
      <c r="C5" s="143"/>
      <c r="D5" s="89" t="s">
        <v>195</v>
      </c>
      <c r="E5" s="5">
        <v>44412.524425497701</v>
      </c>
      <c r="F5" s="39" t="s">
        <v>125</v>
      </c>
      <c r="G5" s="40">
        <v>10</v>
      </c>
      <c r="H5" s="41">
        <f>G5/P$4</f>
        <v>2.1486892995272885E-3</v>
      </c>
      <c r="I5" s="42">
        <f t="shared" ref="I5:I9" si="0">+G5/K$4</f>
        <v>3.3795201081446432E-4</v>
      </c>
      <c r="J5" s="6">
        <v>29626</v>
      </c>
      <c r="K5" s="6">
        <v>29590</v>
      </c>
      <c r="L5" s="7">
        <v>0.99878485114426496</v>
      </c>
      <c r="M5" s="8">
        <v>24571</v>
      </c>
      <c r="N5" s="6">
        <v>11730</v>
      </c>
      <c r="O5" s="7">
        <v>0.39641770868536702</v>
      </c>
      <c r="P5" s="8">
        <v>4654</v>
      </c>
      <c r="Q5" s="6">
        <v>2994</v>
      </c>
      <c r="R5" s="7">
        <v>0.25524296675191799</v>
      </c>
      <c r="S5" s="7">
        <v>0.101182832037851</v>
      </c>
      <c r="T5" s="7">
        <v>0.15728286583305201</v>
      </c>
      <c r="U5" s="7">
        <v>0.189410280411868</v>
      </c>
      <c r="V5" s="9">
        <v>2.7</v>
      </c>
      <c r="W5" s="90"/>
      <c r="X5" s="112"/>
      <c r="Y5" s="112"/>
    </row>
    <row r="6" spans="1:25" ht="26.4">
      <c r="A6" s="143"/>
      <c r="B6" s="134"/>
      <c r="C6" s="143"/>
      <c r="D6" s="89" t="s">
        <v>195</v>
      </c>
      <c r="E6" s="5">
        <v>44412.524425497701</v>
      </c>
      <c r="F6" s="39" t="s">
        <v>126</v>
      </c>
      <c r="G6" s="40">
        <v>11</v>
      </c>
      <c r="H6" s="41">
        <f t="shared" ref="H6:H9" si="1">G6/P$4</f>
        <v>2.363558229480017E-3</v>
      </c>
      <c r="I6" s="42">
        <f t="shared" si="0"/>
        <v>3.7174721189591077E-4</v>
      </c>
      <c r="J6" s="6">
        <v>29626</v>
      </c>
      <c r="K6" s="6">
        <v>29590</v>
      </c>
      <c r="L6" s="7">
        <v>0.99878485114426496</v>
      </c>
      <c r="M6" s="8">
        <v>24571</v>
      </c>
      <c r="N6" s="6">
        <v>11730</v>
      </c>
      <c r="O6" s="7">
        <v>0.39641770868536702</v>
      </c>
      <c r="P6" s="8">
        <v>4654</v>
      </c>
      <c r="Q6" s="6">
        <v>2994</v>
      </c>
      <c r="R6" s="7">
        <v>0.25524296675191799</v>
      </c>
      <c r="S6" s="7">
        <v>0.101182832037851</v>
      </c>
      <c r="T6" s="7">
        <v>0.15728286583305201</v>
      </c>
      <c r="U6" s="7">
        <v>0.189410280411868</v>
      </c>
      <c r="V6" s="9">
        <v>2.7</v>
      </c>
      <c r="W6" s="90"/>
      <c r="X6" s="112"/>
      <c r="Y6" s="112"/>
    </row>
    <row r="7" spans="1:25" ht="26.4">
      <c r="A7" s="143"/>
      <c r="B7" s="134"/>
      <c r="C7" s="143"/>
      <c r="D7" s="89" t="s">
        <v>195</v>
      </c>
      <c r="E7" s="5">
        <v>44412.524425497701</v>
      </c>
      <c r="F7" s="39" t="s">
        <v>240</v>
      </c>
      <c r="G7" s="40">
        <v>9</v>
      </c>
      <c r="H7" s="41">
        <f t="shared" si="1"/>
        <v>1.9338203695745595E-3</v>
      </c>
      <c r="I7" s="42">
        <f t="shared" si="0"/>
        <v>3.0415680973301792E-4</v>
      </c>
      <c r="J7" s="6">
        <v>29626</v>
      </c>
      <c r="K7" s="6">
        <v>29590</v>
      </c>
      <c r="L7" s="7">
        <v>0.99878485114426496</v>
      </c>
      <c r="M7" s="8">
        <v>24571</v>
      </c>
      <c r="N7" s="6">
        <v>11730</v>
      </c>
      <c r="O7" s="7">
        <v>0.39641770868536702</v>
      </c>
      <c r="P7" s="8">
        <v>4654</v>
      </c>
      <c r="Q7" s="6">
        <v>2994</v>
      </c>
      <c r="R7" s="7">
        <v>0.25524296675191799</v>
      </c>
      <c r="S7" s="7">
        <v>0.101182832037851</v>
      </c>
      <c r="T7" s="7">
        <v>0.15728286583305201</v>
      </c>
      <c r="U7" s="7">
        <v>0.189410280411868</v>
      </c>
      <c r="V7" s="9">
        <v>2.7</v>
      </c>
      <c r="W7" s="90"/>
      <c r="X7" s="112"/>
      <c r="Y7" s="112"/>
    </row>
    <row r="8" spans="1:25" ht="26.4">
      <c r="A8" s="143"/>
      <c r="B8" s="134"/>
      <c r="C8" s="143"/>
      <c r="D8" s="89" t="s">
        <v>195</v>
      </c>
      <c r="E8" s="5">
        <v>44412.524425497701</v>
      </c>
      <c r="F8" s="39" t="s">
        <v>100</v>
      </c>
      <c r="G8" s="40">
        <v>11</v>
      </c>
      <c r="H8" s="41">
        <f t="shared" si="1"/>
        <v>2.363558229480017E-3</v>
      </c>
      <c r="I8" s="42">
        <f t="shared" si="0"/>
        <v>3.7174721189591077E-4</v>
      </c>
      <c r="J8" s="6">
        <v>29626</v>
      </c>
      <c r="K8" s="6">
        <v>29590</v>
      </c>
      <c r="L8" s="7">
        <v>0.99878485114426496</v>
      </c>
      <c r="M8" s="8">
        <v>24571</v>
      </c>
      <c r="N8" s="6">
        <v>11730</v>
      </c>
      <c r="O8" s="7">
        <v>0.39641770868536702</v>
      </c>
      <c r="P8" s="8">
        <v>4654</v>
      </c>
      <c r="Q8" s="6">
        <v>2994</v>
      </c>
      <c r="R8" s="7">
        <v>0.25524296675191799</v>
      </c>
      <c r="S8" s="7">
        <v>0.101182832037851</v>
      </c>
      <c r="T8" s="7">
        <v>0.15728286583305201</v>
      </c>
      <c r="U8" s="7">
        <v>0.189410280411868</v>
      </c>
      <c r="V8" s="9">
        <v>2.7</v>
      </c>
      <c r="W8" s="90"/>
      <c r="X8" s="112"/>
      <c r="Y8" s="112"/>
    </row>
    <row r="9" spans="1:25">
      <c r="A9" s="143"/>
      <c r="B9" s="134"/>
      <c r="C9" s="143"/>
      <c r="D9" s="89" t="s">
        <v>195</v>
      </c>
      <c r="E9" s="5">
        <v>44412.524425497701</v>
      </c>
      <c r="F9" s="39" t="s">
        <v>190</v>
      </c>
      <c r="G9" s="40">
        <v>5</v>
      </c>
      <c r="H9" s="41">
        <f t="shared" si="1"/>
        <v>1.0743446497636442E-3</v>
      </c>
      <c r="I9" s="42">
        <f t="shared" si="0"/>
        <v>1.6897600540723216E-4</v>
      </c>
      <c r="J9" s="6">
        <v>29626</v>
      </c>
      <c r="K9" s="6">
        <v>29590</v>
      </c>
      <c r="L9" s="7">
        <v>0.99878485114426496</v>
      </c>
      <c r="M9" s="8">
        <v>24571</v>
      </c>
      <c r="N9" s="6">
        <v>11730</v>
      </c>
      <c r="O9" s="7">
        <v>0.39641770868536702</v>
      </c>
      <c r="P9" s="8">
        <v>4654</v>
      </c>
      <c r="Q9" s="6">
        <v>2994</v>
      </c>
      <c r="R9" s="7">
        <v>0.25524296675191799</v>
      </c>
      <c r="S9" s="7">
        <v>0.101182832037851</v>
      </c>
      <c r="T9" s="7">
        <v>0.15728286583305201</v>
      </c>
      <c r="U9" s="7">
        <v>0.189410280411868</v>
      </c>
      <c r="V9" s="9">
        <v>2.7</v>
      </c>
      <c r="W9" s="90"/>
      <c r="X9" s="112"/>
      <c r="Y9" s="112"/>
    </row>
    <row r="10" spans="1:25">
      <c r="A10" s="143"/>
      <c r="B10" s="134"/>
      <c r="C10" s="143"/>
      <c r="D10" s="89"/>
      <c r="E10" s="5"/>
      <c r="F10" s="5"/>
      <c r="G10" s="5"/>
      <c r="H10" s="5"/>
      <c r="I10" s="5"/>
      <c r="J10" s="6"/>
      <c r="K10" s="6"/>
      <c r="L10" s="7"/>
      <c r="M10" s="8"/>
      <c r="N10" s="6"/>
      <c r="O10" s="7"/>
      <c r="P10" s="8"/>
      <c r="Q10" s="6"/>
      <c r="R10" s="7"/>
      <c r="S10" s="7"/>
      <c r="T10" s="7"/>
      <c r="U10" s="7"/>
      <c r="V10" s="9"/>
      <c r="W10" s="90"/>
      <c r="X10" s="112"/>
      <c r="Y10" s="112"/>
    </row>
    <row r="11" spans="1:25" ht="30.6">
      <c r="A11" s="144"/>
      <c r="B11" s="144"/>
      <c r="C11" s="144"/>
      <c r="D11" s="89" t="s">
        <v>196</v>
      </c>
      <c r="E11" s="5">
        <v>44419.5003464931</v>
      </c>
      <c r="F11" s="5"/>
      <c r="G11" s="5"/>
      <c r="H11" s="5"/>
      <c r="I11" s="5"/>
      <c r="J11" s="6">
        <v>29269</v>
      </c>
      <c r="K11" s="6">
        <v>29229</v>
      </c>
      <c r="L11" s="7">
        <v>0.99863336636031297</v>
      </c>
      <c r="M11" s="8">
        <v>21089</v>
      </c>
      <c r="N11" s="6">
        <v>10905</v>
      </c>
      <c r="O11" s="7">
        <v>0.37308837113825299</v>
      </c>
      <c r="P11" s="8">
        <v>3142</v>
      </c>
      <c r="Q11" s="6">
        <v>2198</v>
      </c>
      <c r="R11" s="7">
        <v>0.20155891792755601</v>
      </c>
      <c r="S11" s="7">
        <v>7.5199288377980802E-2</v>
      </c>
      <c r="T11" s="7">
        <v>0.10749598001984299</v>
      </c>
      <c r="U11" s="7">
        <v>0.14898762387974801</v>
      </c>
      <c r="V11" s="9">
        <v>3.2</v>
      </c>
      <c r="W11" s="90" t="s">
        <v>266</v>
      </c>
      <c r="X11" s="112"/>
      <c r="Y11" s="112"/>
    </row>
    <row r="12" spans="1:25" ht="26.4">
      <c r="A12" s="144"/>
      <c r="B12" s="144"/>
      <c r="C12" s="144"/>
      <c r="D12" s="89" t="s">
        <v>196</v>
      </c>
      <c r="E12" s="5">
        <v>44419.5003464931</v>
      </c>
      <c r="F12" s="39" t="s">
        <v>148</v>
      </c>
      <c r="G12" s="40">
        <v>39</v>
      </c>
      <c r="H12" s="41">
        <f>G12/P$11</f>
        <v>1.2412476129853597E-2</v>
      </c>
      <c r="I12" s="42">
        <f>+G12/K$11</f>
        <v>1.3342912860515241E-3</v>
      </c>
      <c r="J12" s="6">
        <v>29269</v>
      </c>
      <c r="K12" s="6">
        <v>29229</v>
      </c>
      <c r="L12" s="7">
        <v>0.99863336636031297</v>
      </c>
      <c r="M12" s="8">
        <v>21089</v>
      </c>
      <c r="N12" s="6">
        <v>10905</v>
      </c>
      <c r="O12" s="7">
        <v>0.37308837113825299</v>
      </c>
      <c r="P12" s="8">
        <v>3142</v>
      </c>
      <c r="Q12" s="6">
        <v>2198</v>
      </c>
      <c r="R12" s="7">
        <v>0.20155891792755601</v>
      </c>
      <c r="S12" s="7">
        <v>7.5199288377980802E-2</v>
      </c>
      <c r="T12" s="7">
        <v>0.10749598001984299</v>
      </c>
      <c r="U12" s="7">
        <v>0.14898762387974801</v>
      </c>
      <c r="V12" s="9">
        <v>3.2</v>
      </c>
      <c r="W12" s="90"/>
      <c r="X12" s="112"/>
      <c r="Y12" s="112"/>
    </row>
    <row r="13" spans="1:25" ht="26.4">
      <c r="A13" s="144"/>
      <c r="B13" s="144"/>
      <c r="C13" s="144"/>
      <c r="D13" s="89" t="s">
        <v>196</v>
      </c>
      <c r="E13" s="5">
        <v>44419.5003464931</v>
      </c>
      <c r="F13" s="39" t="s">
        <v>100</v>
      </c>
      <c r="G13" s="40">
        <v>7</v>
      </c>
      <c r="H13" s="41">
        <f t="shared" ref="H13:H17" si="2">G13/P$11</f>
        <v>2.2278803309993636E-3</v>
      </c>
      <c r="I13" s="42">
        <f t="shared" ref="I13:I17" si="3">+G13/K$11</f>
        <v>2.3948817954770946E-4</v>
      </c>
      <c r="J13" s="6">
        <v>29269</v>
      </c>
      <c r="K13" s="6">
        <v>29229</v>
      </c>
      <c r="L13" s="7">
        <v>0.99863336636031297</v>
      </c>
      <c r="M13" s="8">
        <v>21089</v>
      </c>
      <c r="N13" s="6">
        <v>10905</v>
      </c>
      <c r="O13" s="7">
        <v>0.37308837113825299</v>
      </c>
      <c r="P13" s="8">
        <v>3142</v>
      </c>
      <c r="Q13" s="6">
        <v>2198</v>
      </c>
      <c r="R13" s="7">
        <v>0.20155891792755601</v>
      </c>
      <c r="S13" s="7">
        <v>7.5199288377980802E-2</v>
      </c>
      <c r="T13" s="7">
        <v>0.10749598001984299</v>
      </c>
      <c r="U13" s="7">
        <v>0.14898762387974801</v>
      </c>
      <c r="V13" s="9">
        <v>3.2</v>
      </c>
      <c r="W13" s="90"/>
      <c r="X13" s="112"/>
      <c r="Y13" s="112"/>
    </row>
    <row r="14" spans="1:25" ht="26.4">
      <c r="A14" s="144"/>
      <c r="B14" s="144"/>
      <c r="C14" s="144"/>
      <c r="D14" s="89" t="s">
        <v>196</v>
      </c>
      <c r="E14" s="5">
        <v>44419.5003464931</v>
      </c>
      <c r="F14" s="39" t="s">
        <v>240</v>
      </c>
      <c r="G14" s="40">
        <v>14</v>
      </c>
      <c r="H14" s="41">
        <f t="shared" si="2"/>
        <v>4.4557606619987271E-3</v>
      </c>
      <c r="I14" s="42">
        <f t="shared" si="3"/>
        <v>4.7897635909541892E-4</v>
      </c>
      <c r="J14" s="6">
        <v>29269</v>
      </c>
      <c r="K14" s="6">
        <v>29229</v>
      </c>
      <c r="L14" s="7">
        <v>0.99863336636031297</v>
      </c>
      <c r="M14" s="8">
        <v>21089</v>
      </c>
      <c r="N14" s="6">
        <v>10905</v>
      </c>
      <c r="O14" s="7">
        <v>0.37308837113825299</v>
      </c>
      <c r="P14" s="8">
        <v>3142</v>
      </c>
      <c r="Q14" s="6">
        <v>2198</v>
      </c>
      <c r="R14" s="7">
        <v>0.20155891792755601</v>
      </c>
      <c r="S14" s="7">
        <v>7.5199288377980802E-2</v>
      </c>
      <c r="T14" s="7">
        <v>0.10749598001984299</v>
      </c>
      <c r="U14" s="7">
        <v>0.14898762387974801</v>
      </c>
      <c r="V14" s="9">
        <v>3.2</v>
      </c>
      <c r="W14" s="90"/>
      <c r="X14" s="112"/>
      <c r="Y14" s="112"/>
    </row>
    <row r="15" spans="1:25" ht="26.4">
      <c r="A15" s="144"/>
      <c r="B15" s="144"/>
      <c r="C15" s="144"/>
      <c r="D15" s="89" t="s">
        <v>196</v>
      </c>
      <c r="E15" s="5">
        <v>44419.5003464931</v>
      </c>
      <c r="F15" s="39" t="s">
        <v>126</v>
      </c>
      <c r="G15" s="40">
        <v>19</v>
      </c>
      <c r="H15" s="41">
        <f t="shared" si="2"/>
        <v>6.0471037555697004E-3</v>
      </c>
      <c r="I15" s="42">
        <f t="shared" si="3"/>
        <v>6.5003934448663999E-4</v>
      </c>
      <c r="J15" s="6">
        <v>29269</v>
      </c>
      <c r="K15" s="6">
        <v>29229</v>
      </c>
      <c r="L15" s="7">
        <v>0.99863336636031297</v>
      </c>
      <c r="M15" s="8">
        <v>21089</v>
      </c>
      <c r="N15" s="6">
        <v>10905</v>
      </c>
      <c r="O15" s="7">
        <v>0.37308837113825299</v>
      </c>
      <c r="P15" s="8">
        <v>3142</v>
      </c>
      <c r="Q15" s="6">
        <v>2198</v>
      </c>
      <c r="R15" s="7">
        <v>0.20155891792755601</v>
      </c>
      <c r="S15" s="7">
        <v>7.5199288377980802E-2</v>
      </c>
      <c r="T15" s="7">
        <v>0.10749598001984299</v>
      </c>
      <c r="U15" s="7">
        <v>0.14898762387974801</v>
      </c>
      <c r="V15" s="9">
        <v>3.2</v>
      </c>
      <c r="W15" s="90"/>
      <c r="X15" s="112"/>
      <c r="Y15" s="112"/>
    </row>
    <row r="16" spans="1:25">
      <c r="A16" s="144"/>
      <c r="B16" s="144"/>
      <c r="C16" s="144"/>
      <c r="D16" s="89" t="s">
        <v>196</v>
      </c>
      <c r="E16" s="5">
        <v>44419.5003464931</v>
      </c>
      <c r="F16" s="39" t="s">
        <v>125</v>
      </c>
      <c r="G16" s="40">
        <v>6</v>
      </c>
      <c r="H16" s="41">
        <f t="shared" si="2"/>
        <v>1.9096117122851686E-3</v>
      </c>
      <c r="I16" s="42">
        <f t="shared" si="3"/>
        <v>2.0527558246946525E-4</v>
      </c>
      <c r="J16" s="6">
        <v>29269</v>
      </c>
      <c r="K16" s="6">
        <v>29229</v>
      </c>
      <c r="L16" s="7">
        <v>0.99863336636031297</v>
      </c>
      <c r="M16" s="8">
        <v>21089</v>
      </c>
      <c r="N16" s="6">
        <v>10905</v>
      </c>
      <c r="O16" s="7">
        <v>0.37308837113825299</v>
      </c>
      <c r="P16" s="8">
        <v>3142</v>
      </c>
      <c r="Q16" s="6">
        <v>2198</v>
      </c>
      <c r="R16" s="7">
        <v>0.20155891792755601</v>
      </c>
      <c r="S16" s="7">
        <v>7.5199288377980802E-2</v>
      </c>
      <c r="T16" s="7">
        <v>0.10749598001984299</v>
      </c>
      <c r="U16" s="7">
        <v>0.14898762387974801</v>
      </c>
      <c r="V16" s="9">
        <v>3.2</v>
      </c>
      <c r="W16" s="90"/>
      <c r="X16" s="112"/>
      <c r="Y16" s="112"/>
    </row>
    <row r="17" spans="1:25">
      <c r="A17" s="144"/>
      <c r="B17" s="144"/>
      <c r="C17" s="144"/>
      <c r="D17" s="89" t="s">
        <v>196</v>
      </c>
      <c r="E17" s="5">
        <v>44419.5003464931</v>
      </c>
      <c r="F17" s="39" t="s">
        <v>312</v>
      </c>
      <c r="G17" s="40">
        <v>2</v>
      </c>
      <c r="H17" s="41">
        <f t="shared" si="2"/>
        <v>6.3653723742838951E-4</v>
      </c>
      <c r="I17" s="42">
        <f t="shared" si="3"/>
        <v>6.8425194156488423E-5</v>
      </c>
      <c r="J17" s="6">
        <v>29269</v>
      </c>
      <c r="K17" s="6">
        <v>29229</v>
      </c>
      <c r="L17" s="7">
        <v>0.99863336636031297</v>
      </c>
      <c r="M17" s="8">
        <v>21089</v>
      </c>
      <c r="N17" s="6">
        <v>10905</v>
      </c>
      <c r="O17" s="7">
        <v>0.37308837113825299</v>
      </c>
      <c r="P17" s="8">
        <v>3142</v>
      </c>
      <c r="Q17" s="6">
        <v>2198</v>
      </c>
      <c r="R17" s="7">
        <v>0.20155891792755601</v>
      </c>
      <c r="S17" s="7">
        <v>7.5199288377980802E-2</v>
      </c>
      <c r="T17" s="7">
        <v>0.10749598001984299</v>
      </c>
      <c r="U17" s="7">
        <v>0.14898762387974801</v>
      </c>
      <c r="V17" s="9">
        <v>3.2</v>
      </c>
      <c r="W17" s="90"/>
      <c r="X17" s="112"/>
      <c r="Y17" s="112"/>
    </row>
    <row r="18" spans="1:25">
      <c r="A18" s="144"/>
      <c r="B18" s="144"/>
      <c r="C18" s="144"/>
      <c r="D18" s="89"/>
      <c r="E18" s="5"/>
      <c r="F18" s="5"/>
      <c r="G18" s="5"/>
      <c r="H18" s="5"/>
      <c r="I18" s="5"/>
      <c r="J18" s="6"/>
      <c r="K18" s="6"/>
      <c r="L18" s="7"/>
      <c r="M18" s="8"/>
      <c r="N18" s="6"/>
      <c r="O18" s="7"/>
      <c r="P18" s="8"/>
      <c r="Q18" s="6"/>
      <c r="R18" s="7"/>
      <c r="S18" s="7"/>
      <c r="T18" s="7"/>
      <c r="U18" s="7"/>
      <c r="V18" s="9"/>
      <c r="W18" s="90"/>
      <c r="X18" s="112"/>
      <c r="Y18" s="112"/>
    </row>
    <row r="19" spans="1:25" ht="30.6">
      <c r="A19" s="144"/>
      <c r="B19" s="144"/>
      <c r="C19" s="144"/>
      <c r="D19" s="89" t="s">
        <v>197</v>
      </c>
      <c r="E19" s="5">
        <v>44426.417794710702</v>
      </c>
      <c r="F19" s="5"/>
      <c r="G19" s="5"/>
      <c r="H19" s="5"/>
      <c r="I19" s="5"/>
      <c r="J19" s="6">
        <v>29333</v>
      </c>
      <c r="K19" s="6">
        <v>29280</v>
      </c>
      <c r="L19" s="7">
        <v>0.99819316128592395</v>
      </c>
      <c r="M19" s="8">
        <v>23168</v>
      </c>
      <c r="N19" s="6">
        <v>11274</v>
      </c>
      <c r="O19" s="7">
        <v>0.38504098360655697</v>
      </c>
      <c r="P19" s="8">
        <v>3077</v>
      </c>
      <c r="Q19" s="6">
        <v>2119</v>
      </c>
      <c r="R19" s="7">
        <v>0.18795458577257401</v>
      </c>
      <c r="S19" s="7">
        <v>7.2370218579234993E-2</v>
      </c>
      <c r="T19" s="7">
        <v>0.105088797814208</v>
      </c>
      <c r="U19" s="7">
        <v>0.1328125</v>
      </c>
      <c r="V19" s="9">
        <v>1.1000000000000001</v>
      </c>
      <c r="W19" s="90" t="s">
        <v>267</v>
      </c>
      <c r="X19" s="112"/>
      <c r="Y19" s="112"/>
    </row>
    <row r="20" spans="1:25" ht="26.4">
      <c r="A20" s="144"/>
      <c r="B20" s="144"/>
      <c r="C20" s="144"/>
      <c r="D20" s="89" t="s">
        <v>197</v>
      </c>
      <c r="E20" s="5">
        <v>44426.417794710702</v>
      </c>
      <c r="F20" s="39" t="s">
        <v>148</v>
      </c>
      <c r="G20" s="40">
        <v>42</v>
      </c>
      <c r="H20" s="41">
        <f>G20/P$19</f>
        <v>1.3649658758531037E-2</v>
      </c>
      <c r="I20" s="42">
        <f>+G20/K$19</f>
        <v>1.4344262295081967E-3</v>
      </c>
      <c r="J20" s="6">
        <v>29333</v>
      </c>
      <c r="K20" s="6">
        <v>29280</v>
      </c>
      <c r="L20" s="7">
        <v>0.99819316128592395</v>
      </c>
      <c r="M20" s="8">
        <v>23168</v>
      </c>
      <c r="N20" s="6">
        <v>11274</v>
      </c>
      <c r="O20" s="7">
        <v>0.38504098360655697</v>
      </c>
      <c r="P20" s="8">
        <v>3077</v>
      </c>
      <c r="Q20" s="6">
        <v>2119</v>
      </c>
      <c r="R20" s="7">
        <v>0.18795458577257401</v>
      </c>
      <c r="S20" s="7">
        <v>7.2370218579234993E-2</v>
      </c>
      <c r="T20" s="7">
        <v>0.105088797814208</v>
      </c>
      <c r="U20" s="7">
        <v>0.1328125</v>
      </c>
      <c r="V20" s="9">
        <v>1.1000000000000001</v>
      </c>
      <c r="W20" s="90"/>
      <c r="X20" s="112"/>
      <c r="Y20" s="112"/>
    </row>
    <row r="21" spans="1:25">
      <c r="A21" s="144"/>
      <c r="B21" s="144"/>
      <c r="C21" s="144"/>
      <c r="D21" s="89" t="s">
        <v>197</v>
      </c>
      <c r="E21" s="5">
        <v>44426.417794710702</v>
      </c>
      <c r="F21" s="39" t="s">
        <v>125</v>
      </c>
      <c r="G21" s="40">
        <v>7</v>
      </c>
      <c r="H21" s="41">
        <f t="shared" ref="H21:H25" si="4">G21/P$19</f>
        <v>2.2749431264218393E-3</v>
      </c>
      <c r="I21" s="42">
        <f t="shared" ref="I21:I25" si="5">+G21/K$19</f>
        <v>2.3907103825136612E-4</v>
      </c>
      <c r="J21" s="6">
        <v>29333</v>
      </c>
      <c r="K21" s="6">
        <v>29280</v>
      </c>
      <c r="L21" s="7">
        <v>0.99819316128592395</v>
      </c>
      <c r="M21" s="8">
        <v>23168</v>
      </c>
      <c r="N21" s="6">
        <v>11274</v>
      </c>
      <c r="O21" s="7">
        <v>0.38504098360655697</v>
      </c>
      <c r="P21" s="8">
        <v>3077</v>
      </c>
      <c r="Q21" s="6">
        <v>2119</v>
      </c>
      <c r="R21" s="7">
        <v>0.18795458577257401</v>
      </c>
      <c r="S21" s="7">
        <v>7.2370218579234993E-2</v>
      </c>
      <c r="T21" s="7">
        <v>0.105088797814208</v>
      </c>
      <c r="U21" s="7">
        <v>0.1328125</v>
      </c>
      <c r="V21" s="9">
        <v>1.1000000000000001</v>
      </c>
      <c r="W21" s="90"/>
      <c r="X21" s="112"/>
      <c r="Y21" s="112"/>
    </row>
    <row r="22" spans="1:25" ht="26.4">
      <c r="A22" s="144"/>
      <c r="B22" s="144"/>
      <c r="C22" s="144"/>
      <c r="D22" s="89" t="s">
        <v>197</v>
      </c>
      <c r="E22" s="5">
        <v>44426.417794710702</v>
      </c>
      <c r="F22" s="39" t="s">
        <v>240</v>
      </c>
      <c r="G22" s="40">
        <v>6</v>
      </c>
      <c r="H22" s="41">
        <f t="shared" si="4"/>
        <v>1.9499512512187196E-3</v>
      </c>
      <c r="I22" s="42">
        <f t="shared" si="5"/>
        <v>2.0491803278688525E-4</v>
      </c>
      <c r="J22" s="6">
        <v>29333</v>
      </c>
      <c r="K22" s="6">
        <v>29280</v>
      </c>
      <c r="L22" s="7">
        <v>0.99819316128592395</v>
      </c>
      <c r="M22" s="8">
        <v>23168</v>
      </c>
      <c r="N22" s="6">
        <v>11274</v>
      </c>
      <c r="O22" s="7">
        <v>0.38504098360655697</v>
      </c>
      <c r="P22" s="8">
        <v>3077</v>
      </c>
      <c r="Q22" s="6">
        <v>2119</v>
      </c>
      <c r="R22" s="7">
        <v>0.18795458577257401</v>
      </c>
      <c r="S22" s="7">
        <v>7.2370218579234993E-2</v>
      </c>
      <c r="T22" s="7">
        <v>0.105088797814208</v>
      </c>
      <c r="U22" s="7">
        <v>0.1328125</v>
      </c>
      <c r="V22" s="9">
        <v>1.1000000000000001</v>
      </c>
      <c r="W22" s="90"/>
      <c r="X22" s="112"/>
      <c r="Y22" s="112"/>
    </row>
    <row r="23" spans="1:25" ht="26.4">
      <c r="A23" s="144"/>
      <c r="B23" s="144"/>
      <c r="C23" s="144"/>
      <c r="D23" s="89" t="s">
        <v>197</v>
      </c>
      <c r="E23" s="5">
        <v>44426.417794710702</v>
      </c>
      <c r="F23" s="39" t="s">
        <v>126</v>
      </c>
      <c r="G23" s="40">
        <v>14</v>
      </c>
      <c r="H23" s="41">
        <f t="shared" si="4"/>
        <v>4.5498862528436787E-3</v>
      </c>
      <c r="I23" s="42">
        <f t="shared" si="5"/>
        <v>4.7814207650273224E-4</v>
      </c>
      <c r="J23" s="6">
        <v>29333</v>
      </c>
      <c r="K23" s="6">
        <v>29280</v>
      </c>
      <c r="L23" s="7">
        <v>0.99819316128592395</v>
      </c>
      <c r="M23" s="8">
        <v>23168</v>
      </c>
      <c r="N23" s="6">
        <v>11274</v>
      </c>
      <c r="O23" s="7">
        <v>0.38504098360655697</v>
      </c>
      <c r="P23" s="8">
        <v>3077</v>
      </c>
      <c r="Q23" s="6">
        <v>2119</v>
      </c>
      <c r="R23" s="7">
        <v>0.18795458577257401</v>
      </c>
      <c r="S23" s="7">
        <v>7.2370218579234993E-2</v>
      </c>
      <c r="T23" s="7">
        <v>0.105088797814208</v>
      </c>
      <c r="U23" s="7">
        <v>0.1328125</v>
      </c>
      <c r="V23" s="9">
        <v>1.1000000000000001</v>
      </c>
      <c r="W23" s="90"/>
      <c r="X23" s="112"/>
      <c r="Y23" s="112"/>
    </row>
    <row r="24" spans="1:25" ht="26.4">
      <c r="A24" s="144"/>
      <c r="B24" s="144"/>
      <c r="C24" s="144"/>
      <c r="D24" s="89" t="s">
        <v>197</v>
      </c>
      <c r="E24" s="5">
        <v>44426.417794710702</v>
      </c>
      <c r="F24" s="39" t="s">
        <v>100</v>
      </c>
      <c r="G24" s="40">
        <v>8</v>
      </c>
      <c r="H24" s="41">
        <f t="shared" si="4"/>
        <v>2.5999350016249595E-3</v>
      </c>
      <c r="I24" s="42">
        <f t="shared" si="5"/>
        <v>2.7322404371584699E-4</v>
      </c>
      <c r="J24" s="6">
        <v>29333</v>
      </c>
      <c r="K24" s="6">
        <v>29280</v>
      </c>
      <c r="L24" s="7">
        <v>0.99819316128592395</v>
      </c>
      <c r="M24" s="8">
        <v>23168</v>
      </c>
      <c r="N24" s="6">
        <v>11274</v>
      </c>
      <c r="O24" s="7">
        <v>0.38504098360655697</v>
      </c>
      <c r="P24" s="8">
        <v>3077</v>
      </c>
      <c r="Q24" s="6">
        <v>2119</v>
      </c>
      <c r="R24" s="7">
        <v>0.18795458577257401</v>
      </c>
      <c r="S24" s="7">
        <v>7.2370218579234993E-2</v>
      </c>
      <c r="T24" s="7">
        <v>0.105088797814208</v>
      </c>
      <c r="U24" s="7">
        <v>0.1328125</v>
      </c>
      <c r="V24" s="9">
        <v>1.1000000000000001</v>
      </c>
      <c r="W24" s="90"/>
      <c r="X24" s="112"/>
      <c r="Y24" s="112"/>
    </row>
    <row r="25" spans="1:25">
      <c r="A25" s="144"/>
      <c r="B25" s="144"/>
      <c r="C25" s="144"/>
      <c r="D25" s="89" t="s">
        <v>197</v>
      </c>
      <c r="E25" s="5">
        <v>44426.417794710702</v>
      </c>
      <c r="F25" s="39" t="s">
        <v>190</v>
      </c>
      <c r="G25" s="40">
        <v>10</v>
      </c>
      <c r="H25" s="41">
        <f t="shared" si="4"/>
        <v>3.2499187520311991E-3</v>
      </c>
      <c r="I25" s="42">
        <f t="shared" si="5"/>
        <v>3.4153005464480874E-4</v>
      </c>
      <c r="J25" s="6">
        <v>29333</v>
      </c>
      <c r="K25" s="6">
        <v>29280</v>
      </c>
      <c r="L25" s="7">
        <v>0.99819316128592395</v>
      </c>
      <c r="M25" s="8">
        <v>23168</v>
      </c>
      <c r="N25" s="6">
        <v>11274</v>
      </c>
      <c r="O25" s="7">
        <v>0.38504098360655697</v>
      </c>
      <c r="P25" s="8">
        <v>3077</v>
      </c>
      <c r="Q25" s="6">
        <v>2119</v>
      </c>
      <c r="R25" s="7">
        <v>0.18795458577257401</v>
      </c>
      <c r="S25" s="7">
        <v>7.2370218579234993E-2</v>
      </c>
      <c r="T25" s="7">
        <v>0.105088797814208</v>
      </c>
      <c r="U25" s="7">
        <v>0.1328125</v>
      </c>
      <c r="V25" s="9">
        <v>1.1000000000000001</v>
      </c>
      <c r="W25" s="90"/>
      <c r="X25" s="112"/>
      <c r="Y25" s="112"/>
    </row>
    <row r="26" spans="1:25">
      <c r="A26" s="144"/>
      <c r="B26" s="144"/>
      <c r="C26" s="144"/>
      <c r="D26" s="89"/>
      <c r="E26" s="5"/>
      <c r="F26" s="5"/>
      <c r="G26" s="5"/>
      <c r="H26" s="5"/>
      <c r="I26" s="5"/>
      <c r="J26" s="6"/>
      <c r="K26" s="6"/>
      <c r="L26" s="7"/>
      <c r="M26" s="8"/>
      <c r="N26" s="6"/>
      <c r="O26" s="7"/>
      <c r="P26" s="8"/>
      <c r="Q26" s="6"/>
      <c r="R26" s="7"/>
      <c r="S26" s="7"/>
      <c r="T26" s="7"/>
      <c r="U26" s="7"/>
      <c r="V26" s="9"/>
      <c r="W26" s="90"/>
      <c r="X26" s="112"/>
      <c r="Y26" s="112"/>
    </row>
    <row r="27" spans="1:25" ht="30.6">
      <c r="A27" s="144"/>
      <c r="B27" s="144"/>
      <c r="C27" s="145"/>
      <c r="D27" s="89" t="s">
        <v>198</v>
      </c>
      <c r="E27" s="5">
        <v>44433.375671840302</v>
      </c>
      <c r="F27" s="5"/>
      <c r="G27" s="5"/>
      <c r="H27" s="5"/>
      <c r="I27" s="5"/>
      <c r="J27" s="6">
        <v>63326</v>
      </c>
      <c r="K27" s="6">
        <v>62104</v>
      </c>
      <c r="L27" s="7">
        <v>0.98070302877175297</v>
      </c>
      <c r="M27" s="8">
        <v>24511</v>
      </c>
      <c r="N27" s="6">
        <v>12277</v>
      </c>
      <c r="O27" s="7">
        <v>0.19768452917686499</v>
      </c>
      <c r="P27" s="8">
        <v>3460</v>
      </c>
      <c r="Q27" s="6">
        <v>2361</v>
      </c>
      <c r="R27" s="7">
        <v>0.192310825120143</v>
      </c>
      <c r="S27" s="7">
        <v>3.80168749194899E-2</v>
      </c>
      <c r="T27" s="7">
        <v>5.57129975524926E-2</v>
      </c>
      <c r="U27" s="7">
        <v>0.14116111133776699</v>
      </c>
      <c r="V27" s="9">
        <v>0.3</v>
      </c>
      <c r="W27" s="90" t="s">
        <v>268</v>
      </c>
      <c r="X27" s="112"/>
      <c r="Y27" s="112"/>
    </row>
    <row r="28" spans="1:25" ht="26.4">
      <c r="A28" s="144"/>
      <c r="B28" s="144"/>
      <c r="C28" s="121"/>
      <c r="D28" s="89" t="s">
        <v>198</v>
      </c>
      <c r="E28" s="5">
        <v>44433.375671840302</v>
      </c>
      <c r="F28" s="39" t="s">
        <v>148</v>
      </c>
      <c r="G28" s="40">
        <v>27</v>
      </c>
      <c r="H28" s="41">
        <f>G28/P$27</f>
        <v>7.8034682080924851E-3</v>
      </c>
      <c r="I28" s="42">
        <f>+G28/K$27</f>
        <v>4.347546051784104E-4</v>
      </c>
      <c r="J28" s="6">
        <v>63326</v>
      </c>
      <c r="K28" s="6">
        <v>62104</v>
      </c>
      <c r="L28" s="7">
        <v>0.98070302877175297</v>
      </c>
      <c r="M28" s="8">
        <v>24511</v>
      </c>
      <c r="N28" s="6">
        <v>12277</v>
      </c>
      <c r="O28" s="7">
        <v>0.19768452917686499</v>
      </c>
      <c r="P28" s="8">
        <v>3460</v>
      </c>
      <c r="Q28" s="6">
        <v>2361</v>
      </c>
      <c r="R28" s="7">
        <v>0.192310825120143</v>
      </c>
      <c r="S28" s="7">
        <v>3.80168749194899E-2</v>
      </c>
      <c r="T28" s="7">
        <v>5.57129975524926E-2</v>
      </c>
      <c r="U28" s="7">
        <v>0.14116111133776699</v>
      </c>
      <c r="V28" s="9">
        <v>0.3</v>
      </c>
      <c r="W28" s="90"/>
      <c r="X28" s="112"/>
      <c r="Y28" s="112"/>
    </row>
    <row r="29" spans="1:25" ht="26.4">
      <c r="A29" s="144"/>
      <c r="B29" s="144"/>
      <c r="C29" s="121"/>
      <c r="D29" s="89" t="s">
        <v>198</v>
      </c>
      <c r="E29" s="5">
        <v>44433.375671840302</v>
      </c>
      <c r="F29" s="39" t="s">
        <v>126</v>
      </c>
      <c r="G29" s="40">
        <v>14</v>
      </c>
      <c r="H29" s="41">
        <f t="shared" ref="H29:H33" si="6">G29/P$27</f>
        <v>4.0462427745664737E-3</v>
      </c>
      <c r="I29" s="42">
        <f t="shared" ref="I29:I33" si="7">+G29/K$27</f>
        <v>2.2542831379621279E-4</v>
      </c>
      <c r="J29" s="6">
        <v>63326</v>
      </c>
      <c r="K29" s="6">
        <v>62104</v>
      </c>
      <c r="L29" s="7">
        <v>0.98070302877175297</v>
      </c>
      <c r="M29" s="8">
        <v>24511</v>
      </c>
      <c r="N29" s="6">
        <v>12277</v>
      </c>
      <c r="O29" s="7">
        <v>0.19768452917686499</v>
      </c>
      <c r="P29" s="8">
        <v>3460</v>
      </c>
      <c r="Q29" s="6">
        <v>2361</v>
      </c>
      <c r="R29" s="7">
        <v>0.192310825120143</v>
      </c>
      <c r="S29" s="7">
        <v>3.80168749194899E-2</v>
      </c>
      <c r="T29" s="7">
        <v>5.57129975524926E-2</v>
      </c>
      <c r="U29" s="7">
        <v>0.14116111133776699</v>
      </c>
      <c r="V29" s="9">
        <v>0.3</v>
      </c>
      <c r="W29" s="90"/>
      <c r="X29" s="112"/>
      <c r="Y29" s="112"/>
    </row>
    <row r="30" spans="1:25" ht="26.4">
      <c r="A30" s="144"/>
      <c r="B30" s="144"/>
      <c r="C30" s="121"/>
      <c r="D30" s="89" t="s">
        <v>198</v>
      </c>
      <c r="E30" s="5">
        <v>44433.375671840302</v>
      </c>
      <c r="F30" s="39" t="s">
        <v>100</v>
      </c>
      <c r="G30" s="40">
        <v>10</v>
      </c>
      <c r="H30" s="41">
        <f t="shared" si="6"/>
        <v>2.8901734104046241E-3</v>
      </c>
      <c r="I30" s="42">
        <f t="shared" si="7"/>
        <v>1.61020224140152E-4</v>
      </c>
      <c r="J30" s="6">
        <v>63326</v>
      </c>
      <c r="K30" s="6">
        <v>62104</v>
      </c>
      <c r="L30" s="7">
        <v>0.98070302877175297</v>
      </c>
      <c r="M30" s="8">
        <v>24511</v>
      </c>
      <c r="N30" s="6">
        <v>12277</v>
      </c>
      <c r="O30" s="7">
        <v>0.19768452917686499</v>
      </c>
      <c r="P30" s="8">
        <v>3460</v>
      </c>
      <c r="Q30" s="6">
        <v>2361</v>
      </c>
      <c r="R30" s="7">
        <v>0.192310825120143</v>
      </c>
      <c r="S30" s="7">
        <v>3.80168749194899E-2</v>
      </c>
      <c r="T30" s="7">
        <v>5.57129975524926E-2</v>
      </c>
      <c r="U30" s="7">
        <v>0.14116111133776699</v>
      </c>
      <c r="V30" s="9">
        <v>0.3</v>
      </c>
      <c r="W30" s="90"/>
      <c r="X30" s="112"/>
      <c r="Y30" s="112"/>
    </row>
    <row r="31" spans="1:25" ht="26.4">
      <c r="A31" s="144"/>
      <c r="B31" s="144"/>
      <c r="C31" s="121"/>
      <c r="D31" s="89" t="s">
        <v>198</v>
      </c>
      <c r="E31" s="5">
        <v>44433.375671840302</v>
      </c>
      <c r="F31" s="39" t="s">
        <v>240</v>
      </c>
      <c r="G31" s="40">
        <v>5</v>
      </c>
      <c r="H31" s="41">
        <f t="shared" si="6"/>
        <v>1.4450867052023121E-3</v>
      </c>
      <c r="I31" s="42">
        <f t="shared" si="7"/>
        <v>8.0510112070075998E-5</v>
      </c>
      <c r="J31" s="6">
        <v>63326</v>
      </c>
      <c r="K31" s="6">
        <v>62104</v>
      </c>
      <c r="L31" s="7">
        <v>0.98070302877175297</v>
      </c>
      <c r="M31" s="8">
        <v>24511</v>
      </c>
      <c r="N31" s="6">
        <v>12277</v>
      </c>
      <c r="O31" s="7">
        <v>0.19768452917686499</v>
      </c>
      <c r="P31" s="8">
        <v>3460</v>
      </c>
      <c r="Q31" s="6">
        <v>2361</v>
      </c>
      <c r="R31" s="7">
        <v>0.192310825120143</v>
      </c>
      <c r="S31" s="7">
        <v>3.80168749194899E-2</v>
      </c>
      <c r="T31" s="7">
        <v>5.57129975524926E-2</v>
      </c>
      <c r="U31" s="7">
        <v>0.14116111133776699</v>
      </c>
      <c r="V31" s="9">
        <v>0.3</v>
      </c>
      <c r="W31" s="90"/>
      <c r="X31" s="112"/>
      <c r="Y31" s="112"/>
    </row>
    <row r="32" spans="1:25">
      <c r="A32" s="144"/>
      <c r="B32" s="144"/>
      <c r="C32" s="121"/>
      <c r="D32" s="89" t="s">
        <v>198</v>
      </c>
      <c r="E32" s="5">
        <v>44433.375671840302</v>
      </c>
      <c r="F32" s="39" t="s">
        <v>125</v>
      </c>
      <c r="G32" s="40">
        <v>6</v>
      </c>
      <c r="H32" s="41">
        <f t="shared" si="6"/>
        <v>1.7341040462427746E-3</v>
      </c>
      <c r="I32" s="42">
        <f t="shared" si="7"/>
        <v>9.6612134484091197E-5</v>
      </c>
      <c r="J32" s="6">
        <v>63326</v>
      </c>
      <c r="K32" s="6">
        <v>62104</v>
      </c>
      <c r="L32" s="7">
        <v>0.98070302877175297</v>
      </c>
      <c r="M32" s="8">
        <v>24511</v>
      </c>
      <c r="N32" s="6">
        <v>12277</v>
      </c>
      <c r="O32" s="7">
        <v>0.19768452917686499</v>
      </c>
      <c r="P32" s="8">
        <v>3460</v>
      </c>
      <c r="Q32" s="6">
        <v>2361</v>
      </c>
      <c r="R32" s="7">
        <v>0.192310825120143</v>
      </c>
      <c r="S32" s="7">
        <v>3.80168749194899E-2</v>
      </c>
      <c r="T32" s="7">
        <v>5.57129975524926E-2</v>
      </c>
      <c r="U32" s="7">
        <v>0.14116111133776699</v>
      </c>
      <c r="V32" s="9">
        <v>0.3</v>
      </c>
      <c r="W32" s="90"/>
      <c r="X32" s="112"/>
      <c r="Y32" s="112"/>
    </row>
    <row r="33" spans="1:25">
      <c r="A33" s="144"/>
      <c r="B33" s="144"/>
      <c r="C33" s="121"/>
      <c r="D33" s="89" t="s">
        <v>198</v>
      </c>
      <c r="E33" s="5">
        <v>44433.375671840302</v>
      </c>
      <c r="F33" s="39" t="s">
        <v>190</v>
      </c>
      <c r="G33" s="40">
        <v>4</v>
      </c>
      <c r="H33" s="41">
        <f t="shared" si="6"/>
        <v>1.1560693641618498E-3</v>
      </c>
      <c r="I33" s="42">
        <f t="shared" si="7"/>
        <v>6.4408089656060798E-5</v>
      </c>
      <c r="J33" s="6">
        <v>63326</v>
      </c>
      <c r="K33" s="6">
        <v>62104</v>
      </c>
      <c r="L33" s="7">
        <v>0.98070302877175297</v>
      </c>
      <c r="M33" s="8">
        <v>24511</v>
      </c>
      <c r="N33" s="6">
        <v>12277</v>
      </c>
      <c r="O33" s="7">
        <v>0.19768452917686499</v>
      </c>
      <c r="P33" s="8">
        <v>3460</v>
      </c>
      <c r="Q33" s="6">
        <v>2361</v>
      </c>
      <c r="R33" s="7">
        <v>0.192310825120143</v>
      </c>
      <c r="S33" s="7">
        <v>3.80168749194899E-2</v>
      </c>
      <c r="T33" s="7">
        <v>5.57129975524926E-2</v>
      </c>
      <c r="U33" s="7">
        <v>0.14116111133776699</v>
      </c>
      <c r="V33" s="9">
        <v>0.3</v>
      </c>
      <c r="W33" s="90"/>
      <c r="X33" s="112"/>
      <c r="Y33" s="112"/>
    </row>
    <row r="34" spans="1:25">
      <c r="A34" s="144"/>
      <c r="B34" s="144"/>
      <c r="C34" s="146" t="s">
        <v>48</v>
      </c>
      <c r="D34" s="140"/>
      <c r="E34" s="111" t="s">
        <v>0</v>
      </c>
      <c r="F34" s="111"/>
      <c r="G34" s="111"/>
      <c r="H34" s="111"/>
      <c r="I34" s="111"/>
      <c r="J34" s="13">
        <v>151554</v>
      </c>
      <c r="K34" s="13">
        <v>150203</v>
      </c>
      <c r="L34" s="14">
        <v>0.99108568563020405</v>
      </c>
      <c r="M34" s="15">
        <v>93339</v>
      </c>
      <c r="N34" s="13">
        <v>46186</v>
      </c>
      <c r="O34" s="14">
        <v>0.30749052948343197</v>
      </c>
      <c r="P34" s="15">
        <v>14333</v>
      </c>
      <c r="Q34" s="13">
        <v>9672</v>
      </c>
      <c r="R34" s="14">
        <v>0.20941410817130701</v>
      </c>
      <c r="S34" s="14">
        <v>6.4392855002896099E-2</v>
      </c>
      <c r="T34" s="14">
        <v>9.5424192592691207E-2</v>
      </c>
      <c r="U34" s="14">
        <v>0.15355853394615299</v>
      </c>
      <c r="V34" s="111" t="s">
        <v>0</v>
      </c>
      <c r="W34" s="111" t="s">
        <v>0</v>
      </c>
      <c r="X34" s="112"/>
      <c r="Y34" s="112"/>
    </row>
    <row r="35" spans="1:25">
      <c r="A35" s="144"/>
      <c r="B35" s="144"/>
      <c r="C35" s="142" t="s">
        <v>49</v>
      </c>
      <c r="D35" s="89" t="s">
        <v>269</v>
      </c>
      <c r="E35" s="5">
        <v>44414.333633599497</v>
      </c>
      <c r="F35" s="5"/>
      <c r="G35" s="5"/>
      <c r="H35" s="5"/>
      <c r="I35" s="5"/>
      <c r="J35" s="6">
        <v>80013</v>
      </c>
      <c r="K35" s="6">
        <v>52568</v>
      </c>
      <c r="L35" s="7">
        <v>0.65699323859872805</v>
      </c>
      <c r="M35" s="8">
        <v>14857</v>
      </c>
      <c r="N35" s="6">
        <v>9032</v>
      </c>
      <c r="O35" s="7">
        <v>0.17181555318825101</v>
      </c>
      <c r="P35" s="8">
        <v>489</v>
      </c>
      <c r="Q35" s="6">
        <v>397</v>
      </c>
      <c r="R35" s="7">
        <v>4.3954827280779499E-2</v>
      </c>
      <c r="S35" s="7">
        <v>7.5521229645411697E-3</v>
      </c>
      <c r="T35" s="7">
        <v>9.3022371024197199E-3</v>
      </c>
      <c r="U35" s="7">
        <v>3.2913778017096301E-2</v>
      </c>
      <c r="V35" s="9">
        <v>3.2</v>
      </c>
      <c r="W35" s="90" t="s">
        <v>181</v>
      </c>
      <c r="X35" s="112"/>
      <c r="Y35" s="112"/>
    </row>
    <row r="36" spans="1:25" ht="26.4">
      <c r="A36" s="144"/>
      <c r="B36" s="144"/>
      <c r="C36" s="143"/>
      <c r="D36" s="89" t="s">
        <v>269</v>
      </c>
      <c r="E36" s="5">
        <v>44414.333633599497</v>
      </c>
      <c r="F36" s="39" t="s">
        <v>315</v>
      </c>
      <c r="G36" s="40">
        <v>405</v>
      </c>
      <c r="H36" s="41">
        <f>G36/P$35</f>
        <v>0.82822085889570551</v>
      </c>
      <c r="I36" s="42">
        <f>+G36/K$35</f>
        <v>7.704306802617562E-3</v>
      </c>
      <c r="J36" s="6">
        <v>80013</v>
      </c>
      <c r="K36" s="6">
        <v>52568</v>
      </c>
      <c r="L36" s="7">
        <v>0.65699323859872805</v>
      </c>
      <c r="M36" s="8">
        <v>14857</v>
      </c>
      <c r="N36" s="6">
        <v>9032</v>
      </c>
      <c r="O36" s="7">
        <v>0.17181555318825101</v>
      </c>
      <c r="P36" s="8">
        <v>489</v>
      </c>
      <c r="Q36" s="6">
        <v>397</v>
      </c>
      <c r="R36" s="7">
        <v>4.3954827280779499E-2</v>
      </c>
      <c r="S36" s="7">
        <v>7.5521229645411697E-3</v>
      </c>
      <c r="T36" s="7">
        <v>9.3022371024197199E-3</v>
      </c>
      <c r="U36" s="7">
        <v>3.2913778017096301E-2</v>
      </c>
      <c r="V36" s="9">
        <v>3.2</v>
      </c>
      <c r="W36" s="90"/>
      <c r="X36" s="112"/>
      <c r="Y36" s="112"/>
    </row>
    <row r="37" spans="1:25">
      <c r="A37" s="144"/>
      <c r="B37" s="144"/>
      <c r="C37" s="143"/>
      <c r="D37" s="89"/>
      <c r="E37" s="5"/>
      <c r="F37" s="5"/>
      <c r="G37" s="5"/>
      <c r="H37" s="5"/>
      <c r="I37" s="5"/>
      <c r="J37" s="6"/>
      <c r="K37" s="6"/>
      <c r="L37" s="7"/>
      <c r="M37" s="8"/>
      <c r="N37" s="6"/>
      <c r="O37" s="7"/>
      <c r="P37" s="8"/>
      <c r="Q37" s="6"/>
      <c r="R37" s="7"/>
      <c r="S37" s="7"/>
      <c r="T37" s="7"/>
      <c r="U37" s="7"/>
      <c r="V37" s="9"/>
      <c r="W37" s="90"/>
      <c r="X37" s="112"/>
      <c r="Y37" s="112"/>
    </row>
    <row r="38" spans="1:25" ht="20.399999999999999">
      <c r="A38" s="144"/>
      <c r="B38" s="144"/>
      <c r="C38" s="144"/>
      <c r="D38" s="89" t="s">
        <v>270</v>
      </c>
      <c r="E38" s="5">
        <v>44414.666786921298</v>
      </c>
      <c r="F38" s="5"/>
      <c r="G38" s="5"/>
      <c r="H38" s="5"/>
      <c r="I38" s="5"/>
      <c r="J38" s="6">
        <v>79981</v>
      </c>
      <c r="K38" s="6">
        <v>52331</v>
      </c>
      <c r="L38" s="7">
        <v>0.65429289456245898</v>
      </c>
      <c r="M38" s="8">
        <v>14998</v>
      </c>
      <c r="N38" s="6">
        <v>8880</v>
      </c>
      <c r="O38" s="7">
        <v>0.169689094418222</v>
      </c>
      <c r="P38" s="8">
        <v>237</v>
      </c>
      <c r="Q38" s="6">
        <v>164</v>
      </c>
      <c r="R38" s="7">
        <v>1.8468468468468498E-2</v>
      </c>
      <c r="S38" s="7">
        <v>3.1338976897059101E-3</v>
      </c>
      <c r="T38" s="7">
        <v>4.5288643442701303E-3</v>
      </c>
      <c r="U38" s="7">
        <v>1.5802106947593E-2</v>
      </c>
      <c r="V38" s="9">
        <v>0.1</v>
      </c>
      <c r="W38" s="90" t="s">
        <v>271</v>
      </c>
      <c r="X38" s="112"/>
      <c r="Y38" s="112"/>
    </row>
    <row r="39" spans="1:25">
      <c r="A39" s="144"/>
      <c r="B39" s="144"/>
      <c r="C39" s="144"/>
      <c r="D39" s="89" t="s">
        <v>270</v>
      </c>
      <c r="E39" s="5">
        <v>44414.666786921298</v>
      </c>
      <c r="F39" s="39" t="s">
        <v>77</v>
      </c>
      <c r="G39" s="40">
        <v>138</v>
      </c>
      <c r="H39" s="41">
        <f>G39/P$38</f>
        <v>0.58227848101265822</v>
      </c>
      <c r="I39" s="42">
        <f>+G39/K$38</f>
        <v>2.6370602510939977E-3</v>
      </c>
      <c r="J39" s="6">
        <v>79981</v>
      </c>
      <c r="K39" s="6">
        <v>52331</v>
      </c>
      <c r="L39" s="7">
        <v>0.65429289456245898</v>
      </c>
      <c r="M39" s="8">
        <v>14998</v>
      </c>
      <c r="N39" s="6">
        <v>8880</v>
      </c>
      <c r="O39" s="7">
        <v>0.169689094418222</v>
      </c>
      <c r="P39" s="8">
        <v>237</v>
      </c>
      <c r="Q39" s="6">
        <v>164</v>
      </c>
      <c r="R39" s="7">
        <v>1.8468468468468498E-2</v>
      </c>
      <c r="S39" s="7">
        <v>3.1338976897059101E-3</v>
      </c>
      <c r="T39" s="7">
        <v>4.5288643442701303E-3</v>
      </c>
      <c r="U39" s="7">
        <v>1.5802106947593E-2</v>
      </c>
      <c r="V39" s="9">
        <v>0.1</v>
      </c>
      <c r="W39" s="90"/>
      <c r="X39" s="112"/>
      <c r="Y39" s="112"/>
    </row>
    <row r="40" spans="1:25">
      <c r="A40" s="144"/>
      <c r="B40" s="144"/>
      <c r="C40" s="144"/>
      <c r="D40" s="89"/>
      <c r="E40" s="5"/>
      <c r="F40" s="5"/>
      <c r="G40" s="5"/>
      <c r="H40" s="5"/>
      <c r="I40" s="5"/>
      <c r="J40" s="6"/>
      <c r="K40" s="6"/>
      <c r="L40" s="7"/>
      <c r="M40" s="8"/>
      <c r="N40" s="6"/>
      <c r="O40" s="7"/>
      <c r="P40" s="8"/>
      <c r="Q40" s="6"/>
      <c r="R40" s="7"/>
      <c r="S40" s="7"/>
      <c r="T40" s="7"/>
      <c r="U40" s="7"/>
      <c r="V40" s="9"/>
      <c r="W40" s="90"/>
      <c r="X40" s="112"/>
      <c r="Y40" s="112"/>
    </row>
    <row r="41" spans="1:25" ht="20.399999999999999">
      <c r="A41" s="144"/>
      <c r="B41" s="144"/>
      <c r="C41" s="144"/>
      <c r="D41" s="89" t="s">
        <v>272</v>
      </c>
      <c r="E41" s="5">
        <v>44420.375534919003</v>
      </c>
      <c r="F41" s="5"/>
      <c r="G41" s="5"/>
      <c r="H41" s="5"/>
      <c r="I41" s="5"/>
      <c r="J41" s="6">
        <v>79954</v>
      </c>
      <c r="K41" s="6">
        <v>52247</v>
      </c>
      <c r="L41" s="7">
        <v>0.65346324136378398</v>
      </c>
      <c r="M41" s="8">
        <v>15576</v>
      </c>
      <c r="N41" s="6">
        <v>9599</v>
      </c>
      <c r="O41" s="7">
        <v>0.183723467376117</v>
      </c>
      <c r="P41" s="8">
        <v>536</v>
      </c>
      <c r="Q41" s="6">
        <v>404</v>
      </c>
      <c r="R41" s="7">
        <v>4.2087717470569899E-2</v>
      </c>
      <c r="S41" s="7">
        <v>7.7325013876394797E-3</v>
      </c>
      <c r="T41" s="7">
        <v>1.02589622370662E-2</v>
      </c>
      <c r="U41" s="7">
        <v>3.4411915767848002E-2</v>
      </c>
      <c r="V41" s="9">
        <v>1.3</v>
      </c>
      <c r="W41" s="90" t="s">
        <v>216</v>
      </c>
      <c r="X41" s="112"/>
      <c r="Y41" s="112"/>
    </row>
    <row r="42" spans="1:25" ht="20.399999999999999">
      <c r="A42" s="144"/>
      <c r="B42" s="144"/>
      <c r="C42" s="144"/>
      <c r="D42" s="89" t="s">
        <v>272</v>
      </c>
      <c r="E42" s="5">
        <v>44420.375534919003</v>
      </c>
      <c r="F42" s="54" t="s">
        <v>314</v>
      </c>
      <c r="G42" s="40">
        <v>397</v>
      </c>
      <c r="H42" s="41">
        <f>G42/P$41</f>
        <v>0.74067164179104472</v>
      </c>
      <c r="I42" s="42">
        <f>+G42/K$41</f>
        <v>7.5985224032001841E-3</v>
      </c>
      <c r="J42" s="6">
        <v>79954</v>
      </c>
      <c r="K42" s="6">
        <v>52247</v>
      </c>
      <c r="L42" s="7">
        <v>0.65346324136378398</v>
      </c>
      <c r="M42" s="8">
        <v>15576</v>
      </c>
      <c r="N42" s="6">
        <v>9599</v>
      </c>
      <c r="O42" s="7">
        <v>0.183723467376117</v>
      </c>
      <c r="P42" s="8">
        <v>536</v>
      </c>
      <c r="Q42" s="6">
        <v>404</v>
      </c>
      <c r="R42" s="7">
        <v>4.2087717470569899E-2</v>
      </c>
      <c r="S42" s="7">
        <v>7.7325013876394797E-3</v>
      </c>
      <c r="T42" s="7">
        <v>1.02589622370662E-2</v>
      </c>
      <c r="U42" s="7">
        <v>3.4411915767848002E-2</v>
      </c>
      <c r="V42" s="9">
        <v>1.3</v>
      </c>
      <c r="W42" s="90"/>
      <c r="X42" s="112"/>
      <c r="Y42" s="112"/>
    </row>
    <row r="43" spans="1:25">
      <c r="A43" s="144"/>
      <c r="B43" s="144"/>
      <c r="C43" s="144"/>
      <c r="D43" s="89"/>
      <c r="E43" s="5"/>
      <c r="F43" s="5"/>
      <c r="G43" s="5"/>
      <c r="H43" s="5"/>
      <c r="I43" s="5"/>
      <c r="J43" s="6"/>
      <c r="K43" s="6"/>
      <c r="L43" s="7"/>
      <c r="M43" s="8"/>
      <c r="N43" s="6"/>
      <c r="O43" s="7"/>
      <c r="P43" s="8"/>
      <c r="Q43" s="6"/>
      <c r="R43" s="7"/>
      <c r="S43" s="7"/>
      <c r="T43" s="7"/>
      <c r="U43" s="7"/>
      <c r="V43" s="9"/>
      <c r="W43" s="90"/>
      <c r="X43" s="112"/>
      <c r="Y43" s="112"/>
    </row>
    <row r="44" spans="1:25" ht="20.399999999999999">
      <c r="A44" s="144"/>
      <c r="B44" s="144"/>
      <c r="C44" s="144"/>
      <c r="D44" s="89" t="s">
        <v>273</v>
      </c>
      <c r="E44" s="5">
        <v>44427.458680474498</v>
      </c>
      <c r="F44" s="5"/>
      <c r="G44" s="5"/>
      <c r="H44" s="5"/>
      <c r="I44" s="5"/>
      <c r="J44" s="6">
        <v>46145</v>
      </c>
      <c r="K44" s="6">
        <v>45987</v>
      </c>
      <c r="L44" s="7">
        <v>0.99657601040199395</v>
      </c>
      <c r="M44" s="8">
        <v>10863</v>
      </c>
      <c r="N44" s="6">
        <v>7761</v>
      </c>
      <c r="O44" s="7">
        <v>0.16876508578511301</v>
      </c>
      <c r="P44" s="8">
        <v>153</v>
      </c>
      <c r="Q44" s="6">
        <v>118</v>
      </c>
      <c r="R44" s="7">
        <v>1.5204226259502599E-2</v>
      </c>
      <c r="S44" s="7">
        <v>2.5659425489812301E-3</v>
      </c>
      <c r="T44" s="7">
        <v>3.3270272033400698E-3</v>
      </c>
      <c r="U44" s="7">
        <v>1.4084507042253501E-2</v>
      </c>
      <c r="V44" s="9">
        <v>5.8</v>
      </c>
      <c r="W44" s="90" t="s">
        <v>274</v>
      </c>
      <c r="X44" s="112"/>
      <c r="Y44" s="112"/>
    </row>
    <row r="45" spans="1:25" ht="26.4">
      <c r="A45" s="144"/>
      <c r="B45" s="144"/>
      <c r="C45" s="144"/>
      <c r="D45" s="89" t="s">
        <v>273</v>
      </c>
      <c r="E45" s="5">
        <v>44427.458680474498</v>
      </c>
      <c r="F45" s="39" t="s">
        <v>313</v>
      </c>
      <c r="G45" s="40">
        <v>89</v>
      </c>
      <c r="H45" s="41">
        <f>G45/P$44</f>
        <v>0.5816993464052288</v>
      </c>
      <c r="I45" s="42">
        <f>+G45/K$44</f>
        <v>1.9353295496553375E-3</v>
      </c>
      <c r="J45" s="6">
        <v>46145</v>
      </c>
      <c r="K45" s="6">
        <v>45987</v>
      </c>
      <c r="L45" s="7">
        <v>0.99657601040199395</v>
      </c>
      <c r="M45" s="8">
        <v>10863</v>
      </c>
      <c r="N45" s="6">
        <v>7761</v>
      </c>
      <c r="O45" s="7">
        <v>0.16876508578511301</v>
      </c>
      <c r="P45" s="8">
        <v>153</v>
      </c>
      <c r="Q45" s="6">
        <v>118</v>
      </c>
      <c r="R45" s="7">
        <v>1.5204226259502599E-2</v>
      </c>
      <c r="S45" s="7">
        <v>2.5659425489812301E-3</v>
      </c>
      <c r="T45" s="7">
        <v>3.3270272033400698E-3</v>
      </c>
      <c r="U45" s="7">
        <v>1.4084507042253501E-2</v>
      </c>
      <c r="V45" s="9">
        <v>5.8</v>
      </c>
      <c r="W45" s="90"/>
      <c r="X45" s="112"/>
      <c r="Y45" s="112"/>
    </row>
    <row r="46" spans="1:25">
      <c r="A46" s="144"/>
      <c r="B46" s="144"/>
      <c r="C46" s="144"/>
      <c r="D46" s="89"/>
      <c r="E46" s="5"/>
      <c r="F46" s="5"/>
      <c r="G46" s="5"/>
      <c r="H46" s="5"/>
      <c r="I46" s="5"/>
      <c r="J46" s="6"/>
      <c r="K46" s="6"/>
      <c r="L46" s="7"/>
      <c r="M46" s="8"/>
      <c r="N46" s="6"/>
      <c r="O46" s="7"/>
      <c r="P46" s="8"/>
      <c r="Q46" s="6"/>
      <c r="R46" s="7"/>
      <c r="S46" s="7"/>
      <c r="T46" s="7"/>
      <c r="U46" s="7"/>
      <c r="V46" s="9"/>
      <c r="W46" s="90"/>
      <c r="X46" s="112"/>
      <c r="Y46" s="112"/>
    </row>
    <row r="47" spans="1:25" ht="20.399999999999999">
      <c r="A47" s="144"/>
      <c r="B47" s="144"/>
      <c r="C47" s="144"/>
      <c r="D47" s="89" t="s">
        <v>275</v>
      </c>
      <c r="E47" s="5">
        <v>44428.375337268502</v>
      </c>
      <c r="F47" s="5"/>
      <c r="G47" s="5"/>
      <c r="H47" s="5"/>
      <c r="I47" s="5"/>
      <c r="J47" s="6">
        <v>79938</v>
      </c>
      <c r="K47" s="6">
        <v>52502</v>
      </c>
      <c r="L47" s="7">
        <v>0.65678400760589495</v>
      </c>
      <c r="M47" s="8">
        <v>14365</v>
      </c>
      <c r="N47" s="6">
        <v>8474</v>
      </c>
      <c r="O47" s="7">
        <v>0.16140337510951999</v>
      </c>
      <c r="P47" s="8">
        <v>213</v>
      </c>
      <c r="Q47" s="6">
        <v>164</v>
      </c>
      <c r="R47" s="7">
        <v>1.93533160254897E-2</v>
      </c>
      <c r="S47" s="7">
        <v>3.1236905260752E-3</v>
      </c>
      <c r="T47" s="7">
        <v>4.0569883052074202E-3</v>
      </c>
      <c r="U47" s="7">
        <v>1.4827706230421201E-2</v>
      </c>
      <c r="V47" s="9">
        <v>0.3</v>
      </c>
      <c r="W47" s="90" t="s">
        <v>276</v>
      </c>
      <c r="X47" s="112"/>
      <c r="Y47" s="112"/>
    </row>
    <row r="48" spans="1:25">
      <c r="A48" s="144"/>
      <c r="B48" s="144"/>
      <c r="C48" s="144"/>
      <c r="D48" s="89" t="s">
        <v>275</v>
      </c>
      <c r="E48" s="5">
        <v>44428.375337268502</v>
      </c>
      <c r="F48" s="39" t="s">
        <v>77</v>
      </c>
      <c r="G48" s="40">
        <v>108</v>
      </c>
      <c r="H48" s="41">
        <f>G48/P$47</f>
        <v>0.50704225352112675</v>
      </c>
      <c r="I48" s="42">
        <f>+G48/K$47</f>
        <v>2.0570644927812272E-3</v>
      </c>
      <c r="J48" s="6">
        <v>79938</v>
      </c>
      <c r="K48" s="6">
        <v>52502</v>
      </c>
      <c r="L48" s="7">
        <v>0.65678400760589495</v>
      </c>
      <c r="M48" s="8">
        <v>14365</v>
      </c>
      <c r="N48" s="6">
        <v>8474</v>
      </c>
      <c r="O48" s="7">
        <v>0.16140337510951999</v>
      </c>
      <c r="P48" s="8">
        <v>213</v>
      </c>
      <c r="Q48" s="6">
        <v>164</v>
      </c>
      <c r="R48" s="7">
        <v>1.93533160254897E-2</v>
      </c>
      <c r="S48" s="7">
        <v>3.1236905260752E-3</v>
      </c>
      <c r="T48" s="7">
        <v>4.0569883052074202E-3</v>
      </c>
      <c r="U48" s="7">
        <v>1.4827706230421201E-2</v>
      </c>
      <c r="V48" s="9">
        <v>0.3</v>
      </c>
      <c r="W48" s="90"/>
      <c r="X48" s="112"/>
      <c r="Y48" s="112"/>
    </row>
    <row r="49" spans="1:25">
      <c r="A49" s="144"/>
      <c r="B49" s="144"/>
      <c r="C49" s="144"/>
      <c r="D49" s="89"/>
      <c r="E49" s="5"/>
      <c r="F49" s="5"/>
      <c r="G49" s="5"/>
      <c r="H49" s="5"/>
      <c r="I49" s="5"/>
      <c r="J49" s="6"/>
      <c r="K49" s="6"/>
      <c r="L49" s="7"/>
      <c r="M49" s="8"/>
      <c r="N49" s="6"/>
      <c r="O49" s="7"/>
      <c r="P49" s="8"/>
      <c r="Q49" s="6"/>
      <c r="R49" s="7"/>
      <c r="S49" s="7"/>
      <c r="T49" s="7"/>
      <c r="U49" s="7"/>
      <c r="V49" s="9"/>
      <c r="W49" s="90"/>
      <c r="X49" s="112"/>
      <c r="Y49" s="112"/>
    </row>
    <row r="50" spans="1:25" ht="20.399999999999999">
      <c r="A50" s="144"/>
      <c r="B50" s="144"/>
      <c r="C50" s="144"/>
      <c r="D50" s="89" t="s">
        <v>277</v>
      </c>
      <c r="E50" s="5">
        <v>44434.375792048602</v>
      </c>
      <c r="F50" s="5"/>
      <c r="G50" s="5"/>
      <c r="H50" s="5"/>
      <c r="I50" s="5"/>
      <c r="J50" s="6">
        <v>79866</v>
      </c>
      <c r="K50" s="6">
        <v>45744</v>
      </c>
      <c r="L50" s="7">
        <v>0.57275937194801296</v>
      </c>
      <c r="M50" s="8">
        <v>12917</v>
      </c>
      <c r="N50" s="6">
        <v>7764</v>
      </c>
      <c r="O50" s="7">
        <v>0.169727177334732</v>
      </c>
      <c r="P50" s="8">
        <v>374</v>
      </c>
      <c r="Q50" s="6">
        <v>289</v>
      </c>
      <c r="R50" s="7">
        <v>3.7223080886141201E-2</v>
      </c>
      <c r="S50" s="7">
        <v>6.3177684505071703E-3</v>
      </c>
      <c r="T50" s="7">
        <v>8.1759356418328096E-3</v>
      </c>
      <c r="U50" s="7">
        <v>2.8954091507315899E-2</v>
      </c>
      <c r="V50" s="9">
        <v>1.3</v>
      </c>
      <c r="W50" s="90" t="s">
        <v>216</v>
      </c>
      <c r="X50" s="112"/>
      <c r="Y50" s="112"/>
    </row>
    <row r="51" spans="1:25" ht="20.399999999999999">
      <c r="A51" s="144"/>
      <c r="B51" s="144"/>
      <c r="C51" s="144"/>
      <c r="D51" s="89" t="s">
        <v>277</v>
      </c>
      <c r="E51" s="5">
        <v>44434.375792048602</v>
      </c>
      <c r="F51" s="54" t="s">
        <v>314</v>
      </c>
      <c r="G51" s="40">
        <v>300</v>
      </c>
      <c r="H51" s="41">
        <f>G51/P$50</f>
        <v>0.80213903743315507</v>
      </c>
      <c r="I51" s="42">
        <f>+G51/K$50</f>
        <v>6.558237145855194E-3</v>
      </c>
      <c r="J51" s="6">
        <v>79866</v>
      </c>
      <c r="K51" s="6">
        <v>45744</v>
      </c>
      <c r="L51" s="7">
        <v>0.57275937194801296</v>
      </c>
      <c r="M51" s="8">
        <v>12917</v>
      </c>
      <c r="N51" s="6">
        <v>7764</v>
      </c>
      <c r="O51" s="7">
        <v>0.169727177334732</v>
      </c>
      <c r="P51" s="8">
        <v>374</v>
      </c>
      <c r="Q51" s="6">
        <v>289</v>
      </c>
      <c r="R51" s="7">
        <v>3.7223080886141201E-2</v>
      </c>
      <c r="S51" s="7">
        <v>6.3177684505071703E-3</v>
      </c>
      <c r="T51" s="7">
        <v>8.1759356418328096E-3</v>
      </c>
      <c r="U51" s="7">
        <v>2.8954091507315899E-2</v>
      </c>
      <c r="V51" s="9">
        <v>1.3</v>
      </c>
      <c r="W51" s="90"/>
      <c r="X51" s="112"/>
      <c r="Y51" s="112"/>
    </row>
    <row r="52" spans="1:25">
      <c r="A52" s="144"/>
      <c r="B52" s="144"/>
      <c r="C52" s="144"/>
      <c r="D52" s="89"/>
      <c r="E52" s="5"/>
      <c r="F52" s="5"/>
      <c r="G52" s="5"/>
      <c r="H52" s="5"/>
      <c r="I52" s="5"/>
      <c r="J52" s="6"/>
      <c r="K52" s="6"/>
      <c r="L52" s="7"/>
      <c r="M52" s="8"/>
      <c r="N52" s="6"/>
      <c r="O52" s="7"/>
      <c r="P52" s="8"/>
      <c r="Q52" s="6"/>
      <c r="R52" s="7"/>
      <c r="S52" s="7"/>
      <c r="T52" s="7"/>
      <c r="U52" s="7"/>
      <c r="V52" s="9"/>
      <c r="W52" s="90"/>
      <c r="X52" s="112"/>
      <c r="Y52" s="112"/>
    </row>
    <row r="53" spans="1:25">
      <c r="A53" s="144"/>
      <c r="B53" s="144"/>
      <c r="C53" s="145"/>
      <c r="D53" s="89" t="s">
        <v>278</v>
      </c>
      <c r="E53" s="5">
        <v>44435.4793881597</v>
      </c>
      <c r="F53" s="5"/>
      <c r="G53" s="5"/>
      <c r="H53" s="5"/>
      <c r="I53" s="5"/>
      <c r="J53" s="6">
        <v>7858</v>
      </c>
      <c r="K53" s="6">
        <v>7799</v>
      </c>
      <c r="L53" s="7">
        <v>0.992491728175108</v>
      </c>
      <c r="M53" s="8">
        <v>2621</v>
      </c>
      <c r="N53" s="6">
        <v>1503</v>
      </c>
      <c r="O53" s="7">
        <v>0.19271701500192301</v>
      </c>
      <c r="P53" s="8">
        <v>87</v>
      </c>
      <c r="Q53" s="6">
        <v>63</v>
      </c>
      <c r="R53" s="7">
        <v>4.1916167664670698E-2</v>
      </c>
      <c r="S53" s="7">
        <v>8.0779587126554708E-3</v>
      </c>
      <c r="T53" s="7">
        <v>1.1155276317476599E-2</v>
      </c>
      <c r="U53" s="7">
        <v>3.3193437619229299E-2</v>
      </c>
      <c r="V53" s="9">
        <v>3.9</v>
      </c>
      <c r="W53" s="90" t="s">
        <v>279</v>
      </c>
      <c r="X53" s="112"/>
      <c r="Y53" s="112"/>
    </row>
    <row r="54" spans="1:25" ht="26.4">
      <c r="A54" s="144"/>
      <c r="B54" s="144"/>
      <c r="C54" s="121"/>
      <c r="D54" s="89" t="s">
        <v>278</v>
      </c>
      <c r="E54" s="5">
        <v>44435.4793881597</v>
      </c>
      <c r="F54" s="39" t="s">
        <v>313</v>
      </c>
      <c r="G54" s="40">
        <v>67</v>
      </c>
      <c r="H54" s="41">
        <f>G54/P$53</f>
        <v>0.77011494252873558</v>
      </c>
      <c r="I54" s="42">
        <f>+G54/K$53</f>
        <v>8.590844980125658E-3</v>
      </c>
      <c r="J54" s="6">
        <v>7858</v>
      </c>
      <c r="K54" s="6">
        <v>7799</v>
      </c>
      <c r="L54" s="7">
        <v>0.992491728175108</v>
      </c>
      <c r="M54" s="8">
        <v>2621</v>
      </c>
      <c r="N54" s="6">
        <v>1503</v>
      </c>
      <c r="O54" s="7">
        <v>0.19271701500192301</v>
      </c>
      <c r="P54" s="8">
        <v>87</v>
      </c>
      <c r="Q54" s="6">
        <v>63</v>
      </c>
      <c r="R54" s="7">
        <v>4.1916167664670698E-2</v>
      </c>
      <c r="S54" s="7">
        <v>8.0779587126554708E-3</v>
      </c>
      <c r="T54" s="7">
        <v>1.1155276317476599E-2</v>
      </c>
      <c r="U54" s="7">
        <v>3.3193437619229299E-2</v>
      </c>
      <c r="V54" s="9">
        <v>3.9</v>
      </c>
      <c r="W54" s="90"/>
      <c r="X54" s="112"/>
      <c r="Y54" s="112"/>
    </row>
    <row r="55" spans="1:25">
      <c r="A55" s="144"/>
      <c r="B55" s="145"/>
      <c r="C55" s="146" t="s">
        <v>280</v>
      </c>
      <c r="D55" s="140"/>
      <c r="E55" s="111" t="s">
        <v>0</v>
      </c>
      <c r="F55" s="111"/>
      <c r="G55" s="111"/>
      <c r="H55" s="111"/>
      <c r="I55" s="111"/>
      <c r="J55" s="13">
        <v>453755</v>
      </c>
      <c r="K55" s="13">
        <v>309178</v>
      </c>
      <c r="L55" s="14">
        <v>0.68137651375742403</v>
      </c>
      <c r="M55" s="15">
        <v>86197</v>
      </c>
      <c r="N55" s="13">
        <v>53013</v>
      </c>
      <c r="O55" s="14">
        <v>0.171464334461055</v>
      </c>
      <c r="P55" s="15">
        <v>2089</v>
      </c>
      <c r="Q55" s="13">
        <v>1599</v>
      </c>
      <c r="R55" s="14">
        <v>3.01624129930394E-2</v>
      </c>
      <c r="S55" s="14">
        <v>5.1717780695909798E-3</v>
      </c>
      <c r="T55" s="14">
        <v>6.7566256331304296E-3</v>
      </c>
      <c r="U55" s="14">
        <v>2.4235182198916402E-2</v>
      </c>
      <c r="V55" s="111" t="s">
        <v>0</v>
      </c>
      <c r="W55" s="111" t="s">
        <v>0</v>
      </c>
      <c r="X55" s="112"/>
      <c r="Y55" s="112"/>
    </row>
    <row r="56" spans="1:25">
      <c r="A56" s="145"/>
      <c r="B56" s="147" t="s">
        <v>281</v>
      </c>
      <c r="C56" s="139"/>
      <c r="D56" s="140"/>
      <c r="E56" s="92" t="s">
        <v>0</v>
      </c>
      <c r="F56" s="92"/>
      <c r="G56" s="92"/>
      <c r="H56" s="92"/>
      <c r="I56" s="92"/>
      <c r="J56" s="17">
        <v>605309</v>
      </c>
      <c r="K56" s="17">
        <v>459381</v>
      </c>
      <c r="L56" s="18">
        <v>0.75891982442025496</v>
      </c>
      <c r="M56" s="19">
        <v>179536</v>
      </c>
      <c r="N56" s="17">
        <v>99199</v>
      </c>
      <c r="O56" s="18">
        <v>0.21594058091214</v>
      </c>
      <c r="P56" s="19">
        <v>16422</v>
      </c>
      <c r="Q56" s="17">
        <v>11271</v>
      </c>
      <c r="R56" s="18">
        <v>0.113620096976784</v>
      </c>
      <c r="S56" s="18">
        <v>2.4535189744460499E-2</v>
      </c>
      <c r="T56" s="18">
        <v>3.5748104514553299E-2</v>
      </c>
      <c r="U56" s="18">
        <v>9.1469120399251397E-2</v>
      </c>
      <c r="V56" s="92" t="s">
        <v>0</v>
      </c>
      <c r="W56" s="92" t="s">
        <v>0</v>
      </c>
      <c r="X56" s="112"/>
      <c r="Y56" s="112"/>
    </row>
    <row r="57" spans="1:25">
      <c r="A57" s="138" t="s">
        <v>282</v>
      </c>
      <c r="B57" s="139"/>
      <c r="C57" s="139"/>
      <c r="D57" s="140"/>
      <c r="E57" s="108" t="s">
        <v>0</v>
      </c>
      <c r="F57" s="108"/>
      <c r="G57" s="108"/>
      <c r="H57" s="108"/>
      <c r="I57" s="108"/>
      <c r="J57" s="21">
        <v>605309</v>
      </c>
      <c r="K57" s="21">
        <v>459381</v>
      </c>
      <c r="L57" s="22">
        <v>0.75891982442025496</v>
      </c>
      <c r="M57" s="23">
        <v>179536</v>
      </c>
      <c r="N57" s="21">
        <v>99199</v>
      </c>
      <c r="O57" s="22">
        <v>0.21594058091214</v>
      </c>
      <c r="P57" s="23">
        <v>16422</v>
      </c>
      <c r="Q57" s="21">
        <v>11271</v>
      </c>
      <c r="R57" s="22">
        <v>0.113620096976784</v>
      </c>
      <c r="S57" s="22">
        <v>2.4535189744460499E-2</v>
      </c>
      <c r="T57" s="22">
        <v>3.5748104514553299E-2</v>
      </c>
      <c r="U57" s="22">
        <v>9.1469120399251397E-2</v>
      </c>
      <c r="V57" s="108" t="s">
        <v>0</v>
      </c>
      <c r="W57" s="108" t="s">
        <v>0</v>
      </c>
      <c r="X57" s="112"/>
      <c r="Y57" s="112"/>
    </row>
    <row r="58" spans="1:25">
      <c r="A58" s="141" t="s">
        <v>283</v>
      </c>
      <c r="B58" s="139"/>
      <c r="C58" s="139"/>
      <c r="D58" s="140"/>
      <c r="E58" s="109" t="s">
        <v>0</v>
      </c>
      <c r="F58" s="109"/>
      <c r="G58" s="109"/>
      <c r="H58" s="109"/>
      <c r="I58" s="109"/>
      <c r="J58" s="25">
        <v>605309</v>
      </c>
      <c r="K58" s="25">
        <v>459381</v>
      </c>
      <c r="L58" s="26">
        <v>0.75891982442025496</v>
      </c>
      <c r="M58" s="27">
        <v>179536</v>
      </c>
      <c r="N58" s="25">
        <v>99199</v>
      </c>
      <c r="O58" s="26">
        <v>0.21594058091214</v>
      </c>
      <c r="P58" s="27">
        <v>16422</v>
      </c>
      <c r="Q58" s="25">
        <v>11271</v>
      </c>
      <c r="R58" s="26">
        <v>0.113620096976784</v>
      </c>
      <c r="S58" s="26">
        <v>2.4535189744460499E-2</v>
      </c>
      <c r="T58" s="26">
        <v>3.5748104514553299E-2</v>
      </c>
      <c r="U58" s="26">
        <v>9.1469120399251397E-2</v>
      </c>
      <c r="V58" s="109" t="s">
        <v>0</v>
      </c>
      <c r="W58" s="109" t="s">
        <v>0</v>
      </c>
      <c r="X58" s="112"/>
      <c r="Y58" s="112"/>
    </row>
  </sheetData>
  <autoFilter ref="C2:W2" xr:uid="{0D05F25F-3D25-4366-9DF8-654143305BA9}"/>
  <mergeCells count="10">
    <mergeCell ref="A57:D57"/>
    <mergeCell ref="A58:D58"/>
    <mergeCell ref="A1:E1"/>
    <mergeCell ref="C3:C27"/>
    <mergeCell ref="C34:D34"/>
    <mergeCell ref="A3:A56"/>
    <mergeCell ref="B3:B55"/>
    <mergeCell ref="C35:C53"/>
    <mergeCell ref="C55:D55"/>
    <mergeCell ref="B56:D56"/>
  </mergeCells>
  <hyperlinks>
    <hyperlink ref="D3" r:id="rId1" xr:uid="{046779D0-E9FA-4938-9C3D-16C656215C10}"/>
    <hyperlink ref="D11" r:id="rId2" xr:uid="{2AE6A47D-ADB4-4BB8-B8F9-0784495212BD}"/>
    <hyperlink ref="D19" r:id="rId3" xr:uid="{A19215FF-563A-4704-A828-7BE0E115F7BB}"/>
    <hyperlink ref="D27" r:id="rId4" xr:uid="{D0787A67-B61A-4E3B-AB4A-EAF162939D88}"/>
    <hyperlink ref="D35" r:id="rId5" xr:uid="{EC34F40F-B39C-4B79-B815-449B14A1742B}"/>
    <hyperlink ref="D38" r:id="rId6" xr:uid="{2644790B-82A7-4D13-A840-EA52AC7CBEE2}"/>
    <hyperlink ref="D41" r:id="rId7" xr:uid="{B689EA3C-24BE-4D56-B502-70F0CCB9A1C8}"/>
    <hyperlink ref="D44" r:id="rId8" xr:uid="{5153E8B0-2CE4-4D7B-B40A-D7E5D7B1C43A}"/>
    <hyperlink ref="D47" r:id="rId9" xr:uid="{4792BF69-7FA0-4315-9A01-198DF980DB2A}"/>
    <hyperlink ref="D50" r:id="rId10" xr:uid="{9BF83D45-C057-45EC-8F8E-6A7CE927CBA1}"/>
    <hyperlink ref="D53" r:id="rId11" xr:uid="{7D52F21B-A12D-4DA3-A08F-FACCDE7EB6AC}"/>
    <hyperlink ref="D4" r:id="rId12" xr:uid="{45B6E2E9-8CCE-4826-87BE-07FF0247DE6B}"/>
    <hyperlink ref="D5" r:id="rId13" xr:uid="{3E4E6FFC-B753-4F0A-B066-1694DD77DD0D}"/>
    <hyperlink ref="D6" r:id="rId14" xr:uid="{116B1C14-BD17-40B5-B5A8-D08714D0551B}"/>
    <hyperlink ref="D7" r:id="rId15" xr:uid="{1D31E738-93EC-4EB8-8694-F76A70819990}"/>
    <hyperlink ref="D8" r:id="rId16" xr:uid="{CE487AA7-A972-4366-B0FA-5AAC42866E3A}"/>
    <hyperlink ref="D9" r:id="rId17" xr:uid="{5DF9CC16-3E5C-45A1-AED0-CBD202D3F787}"/>
    <hyperlink ref="D12" r:id="rId18" xr:uid="{7E234674-9D34-4CCF-9659-06CF6B1B5492}"/>
    <hyperlink ref="D13" r:id="rId19" xr:uid="{460AA44B-9CF2-43DB-83A8-C055BA22E687}"/>
    <hyperlink ref="D14" r:id="rId20" xr:uid="{C58202A1-C863-4112-9464-56C9A9BC7C66}"/>
    <hyperlink ref="D15" r:id="rId21" xr:uid="{59F24DF6-3FE2-4B6B-A7BC-D5645719FE87}"/>
    <hyperlink ref="D16" r:id="rId22" xr:uid="{B67781D5-48EF-4203-8BCC-F6267C548BEE}"/>
    <hyperlink ref="D17" r:id="rId23" xr:uid="{1FBDC652-646F-4490-8920-B8F40377F43F}"/>
    <hyperlink ref="D20" r:id="rId24" xr:uid="{194F0DBD-10D7-425A-A883-ECA1314835A7}"/>
    <hyperlink ref="D21" r:id="rId25" xr:uid="{4844FAAD-6096-4CD4-8DBC-4891885B7A4F}"/>
    <hyperlink ref="D22" r:id="rId26" xr:uid="{BB655362-981C-41ED-AA8B-1D356CC13936}"/>
    <hyperlink ref="D23" r:id="rId27" xr:uid="{8471DBFA-E7D0-463D-A962-1C8C3C324681}"/>
    <hyperlink ref="D24" r:id="rId28" xr:uid="{E2C72092-3E3B-419C-AD65-C593C3E45AD2}"/>
    <hyperlink ref="D25" r:id="rId29" xr:uid="{075071F6-0C57-4BD5-8266-AFEDE6604934}"/>
    <hyperlink ref="D28" r:id="rId30" xr:uid="{51965BEF-45CE-43DB-8C8D-E48FC97BD47F}"/>
    <hyperlink ref="D29" r:id="rId31" xr:uid="{34335C79-712A-44BB-907B-4499472A5897}"/>
    <hyperlink ref="D30" r:id="rId32" xr:uid="{48EC608E-DFCE-4F17-8C33-2D702641FD8A}"/>
    <hyperlink ref="D31" r:id="rId33" xr:uid="{EBE2E9E6-9428-43EC-95E3-825CAB99B0F8}"/>
    <hyperlink ref="D32" r:id="rId34" xr:uid="{640731BD-C2AC-4922-A1EE-2F8F672CAD14}"/>
    <hyperlink ref="D33" r:id="rId35" xr:uid="{FD66969D-1F16-4608-9405-D23B3302A5C6}"/>
    <hyperlink ref="D36" r:id="rId36" xr:uid="{04A4199E-D833-4101-B827-77B944D57E0A}"/>
    <hyperlink ref="D39" r:id="rId37" xr:uid="{ACEC9917-4DD2-47EE-8D69-090C22B2B252}"/>
    <hyperlink ref="D42" r:id="rId38" xr:uid="{2B3AA571-B7B8-4C21-AE5F-BBA4D306133C}"/>
    <hyperlink ref="D45" r:id="rId39" xr:uid="{7B6093A3-C78D-471A-9689-5518509622A4}"/>
    <hyperlink ref="D48" r:id="rId40" xr:uid="{F125CE18-79FB-47D7-9F9A-D7321735CE67}"/>
    <hyperlink ref="D51" r:id="rId41" xr:uid="{1B9BC2C0-3111-48C7-BD3A-C8C045BEFC64}"/>
    <hyperlink ref="D54" r:id="rId42" xr:uid="{4056EAA5-DC1C-4385-972E-CB479E68DE9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7830-CD5B-489E-8AF0-8BE9779CB09F}">
  <dimension ref="A1:Y89"/>
  <sheetViews>
    <sheetView topLeftCell="D1" workbookViewId="0">
      <selection activeCell="G75" sqref="G75"/>
    </sheetView>
  </sheetViews>
  <sheetFormatPr defaultRowHeight="14.4"/>
  <cols>
    <col min="1" max="1" width="13.6640625" style="86" customWidth="1"/>
    <col min="2" max="2" width="8" style="86" customWidth="1"/>
    <col min="3" max="3" width="15.77734375" style="86" customWidth="1"/>
    <col min="4" max="4" width="34.33203125" style="86" customWidth="1"/>
    <col min="5" max="5" width="9.5546875" style="86" customWidth="1"/>
    <col min="6" max="6" width="20.88671875" style="86" customWidth="1"/>
    <col min="7" max="9" width="9.5546875" style="86" customWidth="1"/>
    <col min="10" max="11" width="8.88671875" style="86"/>
    <col min="12" max="12" width="9.21875" style="86" customWidth="1"/>
    <col min="13" max="15" width="8.88671875" style="86"/>
    <col min="16" max="17" width="8.21875" style="86" customWidth="1"/>
    <col min="18" max="18" width="6.88671875" style="86" customWidth="1"/>
    <col min="19" max="20" width="8.21875" style="86" customWidth="1"/>
    <col min="21" max="22" width="6.88671875" style="86" customWidth="1"/>
    <col min="23" max="23" width="37.5546875" style="86" customWidth="1"/>
    <col min="24" max="24" width="5.88671875" style="86" customWidth="1"/>
    <col min="25" max="25" width="255" style="86" customWidth="1"/>
    <col min="26" max="16384" width="8.88671875" style="86"/>
  </cols>
  <sheetData>
    <row r="1" spans="1:25" ht="1.0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s="38" customFormat="1" ht="42" customHeight="1">
      <c r="A2" s="123" t="s">
        <v>221</v>
      </c>
      <c r="B2" s="124"/>
      <c r="C2" s="124"/>
      <c r="D2" s="124"/>
      <c r="E2" s="124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96"/>
    </row>
    <row r="3" spans="1:25" ht="31.8">
      <c r="A3" s="87" t="s">
        <v>1</v>
      </c>
      <c r="B3" s="88" t="s">
        <v>2</v>
      </c>
      <c r="C3" s="87" t="s">
        <v>3</v>
      </c>
      <c r="D3" s="87" t="s">
        <v>4</v>
      </c>
      <c r="E3" s="88" t="s">
        <v>5</v>
      </c>
      <c r="F3" s="32" t="s">
        <v>32</v>
      </c>
      <c r="G3" s="33" t="s">
        <v>33</v>
      </c>
      <c r="H3" s="34" t="s">
        <v>34</v>
      </c>
      <c r="I3" s="34" t="s">
        <v>35</v>
      </c>
      <c r="J3" s="88" t="s">
        <v>6</v>
      </c>
      <c r="K3" s="88" t="s">
        <v>7</v>
      </c>
      <c r="L3" s="88" t="s">
        <v>8</v>
      </c>
      <c r="M3" s="88" t="s">
        <v>11</v>
      </c>
      <c r="N3" s="88" t="s">
        <v>9</v>
      </c>
      <c r="O3" s="88" t="s">
        <v>10</v>
      </c>
      <c r="P3" s="88" t="s">
        <v>15</v>
      </c>
      <c r="Q3" s="88" t="s">
        <v>12</v>
      </c>
      <c r="R3" s="88" t="s">
        <v>14</v>
      </c>
      <c r="S3" s="88" t="s">
        <v>13</v>
      </c>
      <c r="T3" s="88" t="s">
        <v>16</v>
      </c>
      <c r="U3" s="88" t="s">
        <v>17</v>
      </c>
      <c r="V3" s="88" t="s">
        <v>18</v>
      </c>
      <c r="W3" s="88" t="s">
        <v>19</v>
      </c>
      <c r="X3" s="100"/>
      <c r="Y3" s="100"/>
    </row>
    <row r="4" spans="1:25" ht="30.6">
      <c r="A4" s="142" t="s">
        <v>20</v>
      </c>
      <c r="B4" s="133">
        <v>44440</v>
      </c>
      <c r="C4" s="142" t="s">
        <v>21</v>
      </c>
      <c r="D4" s="89" t="s">
        <v>199</v>
      </c>
      <c r="E4" s="5">
        <v>44440.493247534701</v>
      </c>
      <c r="F4" s="5"/>
      <c r="G4" s="5"/>
      <c r="H4" s="5"/>
      <c r="I4" s="5"/>
      <c r="J4" s="6">
        <v>39945</v>
      </c>
      <c r="K4" s="6">
        <v>39707</v>
      </c>
      <c r="L4" s="7">
        <v>0.99404180748529203</v>
      </c>
      <c r="M4" s="8">
        <v>26651</v>
      </c>
      <c r="N4" s="6">
        <v>12564</v>
      </c>
      <c r="O4" s="7">
        <v>0.31641776009267902</v>
      </c>
      <c r="P4" s="8">
        <v>5210</v>
      </c>
      <c r="Q4" s="6">
        <v>3456</v>
      </c>
      <c r="R4" s="7">
        <v>0.27507163323782202</v>
      </c>
      <c r="S4" s="7">
        <v>8.7037550054146595E-2</v>
      </c>
      <c r="T4" s="7">
        <v>0.13121112146472899</v>
      </c>
      <c r="U4" s="7">
        <v>0.19548985028704399</v>
      </c>
      <c r="V4" s="9">
        <v>1.1000000000000001</v>
      </c>
      <c r="W4" s="90" t="s">
        <v>200</v>
      </c>
      <c r="X4" s="100"/>
      <c r="Y4" s="100"/>
    </row>
    <row r="5" spans="1:25">
      <c r="A5" s="143"/>
      <c r="B5" s="134"/>
      <c r="C5" s="143"/>
      <c r="D5" s="89" t="s">
        <v>199</v>
      </c>
      <c r="E5" s="5">
        <v>44440.493247534701</v>
      </c>
      <c r="F5" s="5"/>
      <c r="G5" s="5"/>
      <c r="H5" s="5"/>
      <c r="I5" s="5"/>
      <c r="J5" s="6">
        <v>39945</v>
      </c>
      <c r="K5" s="6">
        <v>39707</v>
      </c>
      <c r="L5" s="7">
        <v>0.99404180748529203</v>
      </c>
      <c r="M5" s="8">
        <v>26651</v>
      </c>
      <c r="N5" s="6">
        <v>12564</v>
      </c>
      <c r="O5" s="7">
        <v>0.31641776009267902</v>
      </c>
      <c r="P5" s="8">
        <v>5210</v>
      </c>
      <c r="Q5" s="6">
        <v>3456</v>
      </c>
      <c r="R5" s="7">
        <v>0.27507163323782202</v>
      </c>
      <c r="S5" s="7">
        <v>8.7037550054146595E-2</v>
      </c>
      <c r="T5" s="7">
        <v>0.13121112146472899</v>
      </c>
      <c r="U5" s="7">
        <v>0.19548985028704399</v>
      </c>
      <c r="V5" s="9">
        <v>1.1000000000000001</v>
      </c>
      <c r="W5" s="90"/>
      <c r="X5" s="102"/>
      <c r="Y5" s="102"/>
    </row>
    <row r="6" spans="1:25">
      <c r="A6" s="143"/>
      <c r="B6" s="134"/>
      <c r="C6" s="143"/>
      <c r="D6" s="89" t="s">
        <v>199</v>
      </c>
      <c r="E6" s="5">
        <v>44440.493247534701</v>
      </c>
      <c r="F6" s="39" t="s">
        <v>148</v>
      </c>
      <c r="G6" s="40">
        <v>44</v>
      </c>
      <c r="H6" s="41">
        <f>G6/P$4</f>
        <v>8.4452975047984644E-3</v>
      </c>
      <c r="I6" s="42">
        <f>+G6/K$4</f>
        <v>1.1081169567078854E-3</v>
      </c>
      <c r="J6" s="6">
        <v>39945</v>
      </c>
      <c r="K6" s="6">
        <v>39707</v>
      </c>
      <c r="L6" s="7">
        <v>0.99404180748529203</v>
      </c>
      <c r="M6" s="8">
        <v>26651</v>
      </c>
      <c r="N6" s="6">
        <v>12564</v>
      </c>
      <c r="O6" s="7">
        <v>0.31641776009267902</v>
      </c>
      <c r="P6" s="8">
        <v>5210</v>
      </c>
      <c r="Q6" s="6">
        <v>3456</v>
      </c>
      <c r="R6" s="7">
        <v>0.27507163323782202</v>
      </c>
      <c r="S6" s="7">
        <v>8.7037550054146595E-2</v>
      </c>
      <c r="T6" s="7">
        <v>0.13121112146472899</v>
      </c>
      <c r="U6" s="7">
        <v>0.19548985028704399</v>
      </c>
      <c r="V6" s="9">
        <v>1.1000000000000001</v>
      </c>
      <c r="W6" s="90"/>
      <c r="X6" s="102"/>
      <c r="Y6" s="102"/>
    </row>
    <row r="7" spans="1:25">
      <c r="A7" s="143"/>
      <c r="B7" s="134"/>
      <c r="C7" s="143"/>
      <c r="D7" s="89" t="s">
        <v>199</v>
      </c>
      <c r="E7" s="5">
        <v>44440.493247534701</v>
      </c>
      <c r="F7" s="39" t="s">
        <v>125</v>
      </c>
      <c r="G7" s="40">
        <v>7</v>
      </c>
      <c r="H7" s="41">
        <f>G7/P$4</f>
        <v>1.3435700575815739E-3</v>
      </c>
      <c r="I7" s="42">
        <f t="shared" ref="I7:I9" si="0">+G7/K$4</f>
        <v>1.7629133402170902E-4</v>
      </c>
      <c r="J7" s="6">
        <v>39945</v>
      </c>
      <c r="K7" s="6">
        <v>39707</v>
      </c>
      <c r="L7" s="7">
        <v>0.99404180748529203</v>
      </c>
      <c r="M7" s="8">
        <v>26651</v>
      </c>
      <c r="N7" s="6">
        <v>12564</v>
      </c>
      <c r="O7" s="7">
        <v>0.31641776009267902</v>
      </c>
      <c r="P7" s="8">
        <v>5210</v>
      </c>
      <c r="Q7" s="6">
        <v>3456</v>
      </c>
      <c r="R7" s="7">
        <v>0.27507163323782202</v>
      </c>
      <c r="S7" s="7">
        <v>8.7037550054146595E-2</v>
      </c>
      <c r="T7" s="7">
        <v>0.13121112146472899</v>
      </c>
      <c r="U7" s="7">
        <v>0.19548985028704399</v>
      </c>
      <c r="V7" s="9">
        <v>1.1000000000000001</v>
      </c>
      <c r="W7" s="90"/>
      <c r="X7" s="102"/>
      <c r="Y7" s="102"/>
    </row>
    <row r="8" spans="1:25">
      <c r="A8" s="143"/>
      <c r="B8" s="134"/>
      <c r="C8" s="143"/>
      <c r="D8" s="89" t="s">
        <v>199</v>
      </c>
      <c r="E8" s="5">
        <v>44440.493247534701</v>
      </c>
      <c r="F8" s="39" t="s">
        <v>126</v>
      </c>
      <c r="G8" s="40">
        <v>21</v>
      </c>
      <c r="H8" s="41">
        <f t="shared" ref="H8:H9" si="1">G8/P$4</f>
        <v>4.030710172744722E-3</v>
      </c>
      <c r="I8" s="42">
        <f t="shared" si="0"/>
        <v>5.2887400206512707E-4</v>
      </c>
      <c r="J8" s="6">
        <v>39945</v>
      </c>
      <c r="K8" s="6">
        <v>39707</v>
      </c>
      <c r="L8" s="7">
        <v>0.99404180748529203</v>
      </c>
      <c r="M8" s="8">
        <v>26651</v>
      </c>
      <c r="N8" s="6">
        <v>12564</v>
      </c>
      <c r="O8" s="7">
        <v>0.31641776009267902</v>
      </c>
      <c r="P8" s="8">
        <v>5210</v>
      </c>
      <c r="Q8" s="6">
        <v>3456</v>
      </c>
      <c r="R8" s="7">
        <v>0.27507163323782202</v>
      </c>
      <c r="S8" s="7">
        <v>8.7037550054146595E-2</v>
      </c>
      <c r="T8" s="7">
        <v>0.13121112146472899</v>
      </c>
      <c r="U8" s="7">
        <v>0.19548985028704399</v>
      </c>
      <c r="V8" s="9">
        <v>1.1000000000000001</v>
      </c>
      <c r="W8" s="90"/>
      <c r="X8" s="102"/>
      <c r="Y8" s="102"/>
    </row>
    <row r="9" spans="1:25">
      <c r="A9" s="143"/>
      <c r="B9" s="134"/>
      <c r="C9" s="143"/>
      <c r="D9" s="89" t="s">
        <v>199</v>
      </c>
      <c r="E9" s="5">
        <v>44440.493247534701</v>
      </c>
      <c r="F9" s="39" t="s">
        <v>189</v>
      </c>
      <c r="G9" s="40">
        <v>13</v>
      </c>
      <c r="H9" s="41">
        <f t="shared" si="1"/>
        <v>2.4952015355086373E-3</v>
      </c>
      <c r="I9" s="42">
        <f t="shared" si="0"/>
        <v>3.2739819175460244E-4</v>
      </c>
      <c r="J9" s="6">
        <v>39945</v>
      </c>
      <c r="K9" s="6">
        <v>39707</v>
      </c>
      <c r="L9" s="7">
        <v>0.99404180748529203</v>
      </c>
      <c r="M9" s="8">
        <v>26651</v>
      </c>
      <c r="N9" s="6">
        <v>12564</v>
      </c>
      <c r="O9" s="7">
        <v>0.31641776009267902</v>
      </c>
      <c r="P9" s="8">
        <v>5210</v>
      </c>
      <c r="Q9" s="6">
        <v>3456</v>
      </c>
      <c r="R9" s="7">
        <v>0.27507163323782202</v>
      </c>
      <c r="S9" s="7">
        <v>8.7037550054146595E-2</v>
      </c>
      <c r="T9" s="7">
        <v>0.13121112146472899</v>
      </c>
      <c r="U9" s="7">
        <v>0.19548985028704399</v>
      </c>
      <c r="V9" s="9">
        <v>1.1000000000000001</v>
      </c>
      <c r="W9" s="90"/>
      <c r="X9" s="102"/>
      <c r="Y9" s="102"/>
    </row>
    <row r="10" spans="1:25">
      <c r="A10" s="143"/>
      <c r="B10" s="134"/>
      <c r="C10" s="143"/>
      <c r="D10" s="89" t="s">
        <v>199</v>
      </c>
      <c r="E10" s="5">
        <v>44440.493247534701</v>
      </c>
      <c r="F10" s="39" t="s">
        <v>191</v>
      </c>
      <c r="G10" s="40">
        <v>5</v>
      </c>
      <c r="H10" s="41">
        <f t="shared" ref="H10" si="2">G10/P$4</f>
        <v>9.5969289827255275E-4</v>
      </c>
      <c r="I10" s="42">
        <f t="shared" ref="I10" si="3">+G10/K$4</f>
        <v>1.2592238144407787E-4</v>
      </c>
      <c r="J10" s="6">
        <v>39945</v>
      </c>
      <c r="K10" s="6">
        <v>39707</v>
      </c>
      <c r="L10" s="7">
        <v>0.99404180748529203</v>
      </c>
      <c r="M10" s="8">
        <v>26651</v>
      </c>
      <c r="N10" s="6">
        <v>12564</v>
      </c>
      <c r="O10" s="7">
        <v>0.31641776009267902</v>
      </c>
      <c r="P10" s="8">
        <v>5210</v>
      </c>
      <c r="Q10" s="6">
        <v>3456</v>
      </c>
      <c r="R10" s="7">
        <v>0.27507163323782202</v>
      </c>
      <c r="S10" s="7">
        <v>8.7037550054146595E-2</v>
      </c>
      <c r="T10" s="7">
        <v>0.13121112146472899</v>
      </c>
      <c r="U10" s="7">
        <v>0.19548985028704399</v>
      </c>
      <c r="V10" s="9">
        <v>1.1000000000000001</v>
      </c>
      <c r="W10" s="90"/>
      <c r="X10" s="102"/>
      <c r="Y10" s="102"/>
    </row>
    <row r="11" spans="1:25">
      <c r="A11" s="143"/>
      <c r="B11" s="134"/>
      <c r="C11" s="143"/>
      <c r="D11" s="89"/>
      <c r="E11" s="5"/>
      <c r="F11" s="57"/>
      <c r="G11" s="58"/>
      <c r="H11" s="59"/>
      <c r="I11" s="60"/>
      <c r="J11" s="6"/>
      <c r="K11" s="6"/>
      <c r="L11" s="7"/>
      <c r="M11" s="8"/>
      <c r="N11" s="6"/>
      <c r="O11" s="7"/>
      <c r="P11" s="8"/>
      <c r="Q11" s="6"/>
      <c r="R11" s="7"/>
      <c r="S11" s="7"/>
      <c r="T11" s="7"/>
      <c r="U11" s="7"/>
      <c r="V11" s="9"/>
      <c r="W11" s="90"/>
      <c r="X11" s="102"/>
      <c r="Y11" s="102"/>
    </row>
    <row r="12" spans="1:25" ht="40.799999999999997">
      <c r="A12" s="144"/>
      <c r="B12" s="144"/>
      <c r="C12" s="144"/>
      <c r="D12" s="89" t="s">
        <v>201</v>
      </c>
      <c r="E12" s="5">
        <v>44447.424531794</v>
      </c>
      <c r="F12" s="5"/>
      <c r="G12" s="5"/>
      <c r="H12" s="5"/>
      <c r="I12" s="5"/>
      <c r="J12" s="6">
        <v>39690</v>
      </c>
      <c r="K12" s="6">
        <v>39600</v>
      </c>
      <c r="L12" s="7">
        <v>0.99773242630385495</v>
      </c>
      <c r="M12" s="8">
        <v>24033</v>
      </c>
      <c r="N12" s="6">
        <v>11869</v>
      </c>
      <c r="O12" s="7">
        <v>0.299722222222222</v>
      </c>
      <c r="P12" s="8">
        <v>3468</v>
      </c>
      <c r="Q12" s="6">
        <v>2531</v>
      </c>
      <c r="R12" s="7">
        <v>0.213244586738563</v>
      </c>
      <c r="S12" s="7">
        <v>6.3914141414141395E-2</v>
      </c>
      <c r="T12" s="7">
        <v>8.7575757575757598E-2</v>
      </c>
      <c r="U12" s="7">
        <v>0.144301585320185</v>
      </c>
      <c r="V12" s="9">
        <v>1.9</v>
      </c>
      <c r="W12" s="90" t="s">
        <v>202</v>
      </c>
      <c r="X12" s="100"/>
      <c r="Y12" s="100"/>
    </row>
    <row r="13" spans="1:25">
      <c r="A13" s="144"/>
      <c r="B13" s="144"/>
      <c r="C13" s="144"/>
      <c r="D13" s="89" t="s">
        <v>201</v>
      </c>
      <c r="E13" s="5">
        <v>44447.424531794</v>
      </c>
      <c r="F13" s="39" t="s">
        <v>148</v>
      </c>
      <c r="G13" s="40">
        <v>32</v>
      </c>
      <c r="H13" s="41">
        <f>G13/P$12</f>
        <v>9.22722029988466E-3</v>
      </c>
      <c r="I13" s="42">
        <f>+G13/K$12</f>
        <v>8.0808080808080808E-4</v>
      </c>
      <c r="J13" s="6">
        <v>39690</v>
      </c>
      <c r="K13" s="6">
        <v>39600</v>
      </c>
      <c r="L13" s="7">
        <v>0.99773242630385495</v>
      </c>
      <c r="M13" s="8">
        <v>24033</v>
      </c>
      <c r="N13" s="6">
        <v>11869</v>
      </c>
      <c r="O13" s="7">
        <v>0.299722222222222</v>
      </c>
      <c r="P13" s="8">
        <v>3468</v>
      </c>
      <c r="Q13" s="6">
        <v>2531</v>
      </c>
      <c r="R13" s="7">
        <v>0.213244586738563</v>
      </c>
      <c r="S13" s="7">
        <v>6.3914141414141395E-2</v>
      </c>
      <c r="T13" s="7">
        <v>8.7575757575757598E-2</v>
      </c>
      <c r="U13" s="7">
        <v>0.144301585320185</v>
      </c>
      <c r="V13" s="9">
        <v>1.9</v>
      </c>
      <c r="W13" s="90"/>
      <c r="X13" s="102"/>
      <c r="Y13" s="102"/>
    </row>
    <row r="14" spans="1:25">
      <c r="A14" s="144"/>
      <c r="B14" s="144"/>
      <c r="C14" s="144"/>
      <c r="D14" s="89" t="s">
        <v>201</v>
      </c>
      <c r="E14" s="5">
        <v>44447.424531794</v>
      </c>
      <c r="F14" s="39" t="s">
        <v>189</v>
      </c>
      <c r="G14" s="40">
        <v>18</v>
      </c>
      <c r="H14" s="41">
        <f t="shared" ref="H14:H17" si="4">G14/P$12</f>
        <v>5.1903114186851208E-3</v>
      </c>
      <c r="I14" s="42">
        <f t="shared" ref="I14:I17" si="5">+G14/K$12</f>
        <v>4.5454545454545455E-4</v>
      </c>
      <c r="J14" s="6">
        <v>39690</v>
      </c>
      <c r="K14" s="6">
        <v>39600</v>
      </c>
      <c r="L14" s="7">
        <v>0.99773242630385495</v>
      </c>
      <c r="M14" s="8">
        <v>24033</v>
      </c>
      <c r="N14" s="6">
        <v>11869</v>
      </c>
      <c r="O14" s="7">
        <v>0.299722222222222</v>
      </c>
      <c r="P14" s="8">
        <v>3468</v>
      </c>
      <c r="Q14" s="6">
        <v>2531</v>
      </c>
      <c r="R14" s="7">
        <v>0.213244586738563</v>
      </c>
      <c r="S14" s="7">
        <v>6.3914141414141395E-2</v>
      </c>
      <c r="T14" s="7">
        <v>8.7575757575757598E-2</v>
      </c>
      <c r="U14" s="7">
        <v>0.144301585320185</v>
      </c>
      <c r="V14" s="9">
        <v>1.9</v>
      </c>
      <c r="W14" s="90"/>
      <c r="X14" s="102"/>
      <c r="Y14" s="102"/>
    </row>
    <row r="15" spans="1:25">
      <c r="A15" s="144"/>
      <c r="B15" s="144"/>
      <c r="C15" s="144"/>
      <c r="D15" s="89" t="s">
        <v>201</v>
      </c>
      <c r="E15" s="5">
        <v>44447.424531794</v>
      </c>
      <c r="F15" s="39" t="s">
        <v>126</v>
      </c>
      <c r="G15" s="40">
        <v>14</v>
      </c>
      <c r="H15" s="41">
        <f t="shared" si="4"/>
        <v>4.0369088811995383E-3</v>
      </c>
      <c r="I15" s="42">
        <f t="shared" si="5"/>
        <v>3.5353535353535354E-4</v>
      </c>
      <c r="J15" s="6">
        <v>39690</v>
      </c>
      <c r="K15" s="6">
        <v>39600</v>
      </c>
      <c r="L15" s="7">
        <v>0.99773242630385495</v>
      </c>
      <c r="M15" s="8">
        <v>24033</v>
      </c>
      <c r="N15" s="6">
        <v>11869</v>
      </c>
      <c r="O15" s="7">
        <v>0.299722222222222</v>
      </c>
      <c r="P15" s="8">
        <v>3468</v>
      </c>
      <c r="Q15" s="6">
        <v>2531</v>
      </c>
      <c r="R15" s="7">
        <v>0.213244586738563</v>
      </c>
      <c r="S15" s="7">
        <v>6.3914141414141395E-2</v>
      </c>
      <c r="T15" s="7">
        <v>8.7575757575757598E-2</v>
      </c>
      <c r="U15" s="7">
        <v>0.144301585320185</v>
      </c>
      <c r="V15" s="9">
        <v>1.9</v>
      </c>
      <c r="W15" s="90"/>
      <c r="X15" s="102"/>
      <c r="Y15" s="102"/>
    </row>
    <row r="16" spans="1:25">
      <c r="A16" s="144"/>
      <c r="B16" s="144"/>
      <c r="C16" s="144"/>
      <c r="D16" s="89" t="s">
        <v>201</v>
      </c>
      <c r="E16" s="5">
        <v>44447.424531794</v>
      </c>
      <c r="F16" s="39" t="s">
        <v>125</v>
      </c>
      <c r="G16" s="40">
        <v>2</v>
      </c>
      <c r="H16" s="41">
        <f t="shared" si="4"/>
        <v>5.7670126874279125E-4</v>
      </c>
      <c r="I16" s="42">
        <f t="shared" si="5"/>
        <v>5.0505050505050505E-5</v>
      </c>
      <c r="J16" s="6">
        <v>39690</v>
      </c>
      <c r="K16" s="6">
        <v>39600</v>
      </c>
      <c r="L16" s="7">
        <v>0.99773242630385495</v>
      </c>
      <c r="M16" s="8">
        <v>24033</v>
      </c>
      <c r="N16" s="6">
        <v>11869</v>
      </c>
      <c r="O16" s="7">
        <v>0.299722222222222</v>
      </c>
      <c r="P16" s="8">
        <v>3468</v>
      </c>
      <c r="Q16" s="6">
        <v>2531</v>
      </c>
      <c r="R16" s="7">
        <v>0.213244586738563</v>
      </c>
      <c r="S16" s="7">
        <v>6.3914141414141395E-2</v>
      </c>
      <c r="T16" s="7">
        <v>8.7575757575757598E-2</v>
      </c>
      <c r="U16" s="7">
        <v>0.144301585320185</v>
      </c>
      <c r="V16" s="9">
        <v>1.9</v>
      </c>
      <c r="W16" s="90"/>
      <c r="X16" s="102"/>
      <c r="Y16" s="102"/>
    </row>
    <row r="17" spans="1:25">
      <c r="A17" s="144"/>
      <c r="B17" s="144"/>
      <c r="C17" s="144"/>
      <c r="D17" s="89" t="s">
        <v>201</v>
      </c>
      <c r="E17" s="5">
        <v>44447.424531794</v>
      </c>
      <c r="F17" s="39" t="s">
        <v>190</v>
      </c>
      <c r="G17" s="40">
        <v>5</v>
      </c>
      <c r="H17" s="41">
        <f t="shared" si="4"/>
        <v>1.4417531718569781E-3</v>
      </c>
      <c r="I17" s="42">
        <f t="shared" si="5"/>
        <v>1.2626262626262626E-4</v>
      </c>
      <c r="J17" s="6">
        <v>39690</v>
      </c>
      <c r="K17" s="6">
        <v>39600</v>
      </c>
      <c r="L17" s="7">
        <v>0.99773242630385495</v>
      </c>
      <c r="M17" s="8">
        <v>24033</v>
      </c>
      <c r="N17" s="6">
        <v>11869</v>
      </c>
      <c r="O17" s="7">
        <v>0.299722222222222</v>
      </c>
      <c r="P17" s="8">
        <v>3468</v>
      </c>
      <c r="Q17" s="6">
        <v>2531</v>
      </c>
      <c r="R17" s="7">
        <v>0.213244586738563</v>
      </c>
      <c r="S17" s="7">
        <v>6.3914141414141395E-2</v>
      </c>
      <c r="T17" s="7">
        <v>8.7575757575757598E-2</v>
      </c>
      <c r="U17" s="7">
        <v>0.144301585320185</v>
      </c>
      <c r="V17" s="9">
        <v>1.9</v>
      </c>
      <c r="W17" s="90"/>
      <c r="X17" s="102"/>
      <c r="Y17" s="102"/>
    </row>
    <row r="18" spans="1:25">
      <c r="A18" s="144"/>
      <c r="B18" s="144"/>
      <c r="C18" s="144"/>
      <c r="D18" s="89"/>
      <c r="E18" s="5"/>
      <c r="F18" s="5"/>
      <c r="G18" s="5"/>
      <c r="H18" s="5"/>
      <c r="I18" s="5"/>
      <c r="J18" s="6"/>
      <c r="K18" s="6"/>
      <c r="L18" s="7"/>
      <c r="M18" s="8"/>
      <c r="N18" s="6"/>
      <c r="O18" s="7"/>
      <c r="P18" s="8"/>
      <c r="Q18" s="6"/>
      <c r="R18" s="7"/>
      <c r="S18" s="7"/>
      <c r="T18" s="7"/>
      <c r="U18" s="7"/>
      <c r="V18" s="9"/>
      <c r="W18" s="90"/>
      <c r="X18" s="102"/>
      <c r="Y18" s="102"/>
    </row>
    <row r="19" spans="1:25" ht="30.6">
      <c r="A19" s="144"/>
      <c r="B19" s="144"/>
      <c r="C19" s="144"/>
      <c r="D19" s="89" t="s">
        <v>203</v>
      </c>
      <c r="E19" s="5">
        <v>44454.482765821798</v>
      </c>
      <c r="F19" s="5"/>
      <c r="G19" s="5"/>
      <c r="H19" s="5"/>
      <c r="I19" s="5"/>
      <c r="J19" s="6">
        <v>39423</v>
      </c>
      <c r="K19" s="6">
        <v>39338</v>
      </c>
      <c r="L19" s="7">
        <v>0.99784389823199704</v>
      </c>
      <c r="M19" s="8">
        <v>23775</v>
      </c>
      <c r="N19" s="6">
        <v>12070</v>
      </c>
      <c r="O19" s="7">
        <v>0.306828003457217</v>
      </c>
      <c r="P19" s="8">
        <v>3840</v>
      </c>
      <c r="Q19" s="6">
        <v>2481</v>
      </c>
      <c r="R19" s="7">
        <v>0.205550952775476</v>
      </c>
      <c r="S19" s="7">
        <v>6.30687884488281E-2</v>
      </c>
      <c r="T19" s="7">
        <v>9.7615537139661396E-2</v>
      </c>
      <c r="U19" s="7">
        <v>0.161514195583596</v>
      </c>
      <c r="V19" s="9">
        <v>1.9</v>
      </c>
      <c r="W19" s="90" t="s">
        <v>204</v>
      </c>
      <c r="X19" s="100"/>
      <c r="Y19" s="100"/>
    </row>
    <row r="20" spans="1:25">
      <c r="A20" s="144"/>
      <c r="B20" s="144"/>
      <c r="C20" s="144"/>
      <c r="D20" s="89" t="s">
        <v>203</v>
      </c>
      <c r="E20" s="5">
        <v>44454.482765821798</v>
      </c>
      <c r="F20" s="39" t="s">
        <v>148</v>
      </c>
      <c r="G20" s="40">
        <v>21</v>
      </c>
      <c r="H20" s="41">
        <f>G20/P$19</f>
        <v>5.4687499999999997E-3</v>
      </c>
      <c r="I20" s="42">
        <f>+G20/K$19</f>
        <v>5.338349687325233E-4</v>
      </c>
      <c r="J20" s="6">
        <v>39423</v>
      </c>
      <c r="K20" s="6">
        <v>39338</v>
      </c>
      <c r="L20" s="7">
        <v>0.99784389823199704</v>
      </c>
      <c r="M20" s="8">
        <v>23775</v>
      </c>
      <c r="N20" s="6">
        <v>12070</v>
      </c>
      <c r="O20" s="7">
        <v>0.306828003457217</v>
      </c>
      <c r="P20" s="8">
        <v>3840</v>
      </c>
      <c r="Q20" s="6">
        <v>2481</v>
      </c>
      <c r="R20" s="7">
        <v>0.205550952775476</v>
      </c>
      <c r="S20" s="7">
        <v>6.30687884488281E-2</v>
      </c>
      <c r="T20" s="7">
        <v>9.7615537139661396E-2</v>
      </c>
      <c r="U20" s="7">
        <v>0.161514195583596</v>
      </c>
      <c r="V20" s="9">
        <v>1.9</v>
      </c>
      <c r="W20" s="90"/>
      <c r="X20" s="102"/>
      <c r="Y20" s="102"/>
    </row>
    <row r="21" spans="1:25">
      <c r="A21" s="144"/>
      <c r="B21" s="144"/>
      <c r="C21" s="144"/>
      <c r="D21" s="89" t="s">
        <v>203</v>
      </c>
      <c r="E21" s="5">
        <v>44454.482765821798</v>
      </c>
      <c r="F21" s="39" t="s">
        <v>126</v>
      </c>
      <c r="G21" s="40">
        <v>15</v>
      </c>
      <c r="H21" s="41">
        <f t="shared" ref="H21:H24" si="6">G21/P$19</f>
        <v>3.90625E-3</v>
      </c>
      <c r="I21" s="42">
        <f t="shared" ref="I21:I24" si="7">+G21/K$19</f>
        <v>3.8131069195180233E-4</v>
      </c>
      <c r="J21" s="6">
        <v>39423</v>
      </c>
      <c r="K21" s="6">
        <v>39338</v>
      </c>
      <c r="L21" s="7">
        <v>0.99784389823199704</v>
      </c>
      <c r="M21" s="8">
        <v>23775</v>
      </c>
      <c r="N21" s="6">
        <v>12070</v>
      </c>
      <c r="O21" s="7">
        <v>0.306828003457217</v>
      </c>
      <c r="P21" s="8">
        <v>3840</v>
      </c>
      <c r="Q21" s="6">
        <v>2481</v>
      </c>
      <c r="R21" s="7">
        <v>0.205550952775476</v>
      </c>
      <c r="S21" s="7">
        <v>6.30687884488281E-2</v>
      </c>
      <c r="T21" s="7">
        <v>9.7615537139661396E-2</v>
      </c>
      <c r="U21" s="7">
        <v>0.161514195583596</v>
      </c>
      <c r="V21" s="9">
        <v>1.9</v>
      </c>
      <c r="W21" s="90"/>
      <c r="X21" s="102"/>
      <c r="Y21" s="102"/>
    </row>
    <row r="22" spans="1:25">
      <c r="A22" s="144"/>
      <c r="B22" s="144"/>
      <c r="C22" s="144"/>
      <c r="D22" s="89" t="s">
        <v>203</v>
      </c>
      <c r="E22" s="5">
        <v>44454.482765821798</v>
      </c>
      <c r="F22" s="39" t="s">
        <v>125</v>
      </c>
      <c r="G22" s="40">
        <v>7</v>
      </c>
      <c r="H22" s="41">
        <f t="shared" si="6"/>
        <v>1.8229166666666667E-3</v>
      </c>
      <c r="I22" s="42">
        <f t="shared" si="7"/>
        <v>1.7794498957750775E-4</v>
      </c>
      <c r="J22" s="6">
        <v>39423</v>
      </c>
      <c r="K22" s="6">
        <v>39338</v>
      </c>
      <c r="L22" s="7">
        <v>0.99784389823199704</v>
      </c>
      <c r="M22" s="8">
        <v>23775</v>
      </c>
      <c r="N22" s="6">
        <v>12070</v>
      </c>
      <c r="O22" s="7">
        <v>0.306828003457217</v>
      </c>
      <c r="P22" s="8">
        <v>3840</v>
      </c>
      <c r="Q22" s="6">
        <v>2481</v>
      </c>
      <c r="R22" s="7">
        <v>0.205550952775476</v>
      </c>
      <c r="S22" s="7">
        <v>6.30687884488281E-2</v>
      </c>
      <c r="T22" s="7">
        <v>9.7615537139661396E-2</v>
      </c>
      <c r="U22" s="7">
        <v>0.161514195583596</v>
      </c>
      <c r="V22" s="9">
        <v>1.9</v>
      </c>
      <c r="W22" s="90"/>
      <c r="X22" s="102"/>
      <c r="Y22" s="102"/>
    </row>
    <row r="23" spans="1:25">
      <c r="A23" s="144"/>
      <c r="B23" s="144"/>
      <c r="C23" s="144"/>
      <c r="D23" s="89" t="s">
        <v>203</v>
      </c>
      <c r="E23" s="5">
        <v>44454.482765821798</v>
      </c>
      <c r="F23" s="39" t="s">
        <v>189</v>
      </c>
      <c r="G23" s="40">
        <v>10</v>
      </c>
      <c r="H23" s="41">
        <f t="shared" si="6"/>
        <v>2.6041666666666665E-3</v>
      </c>
      <c r="I23" s="42">
        <f t="shared" si="7"/>
        <v>2.5420712796786824E-4</v>
      </c>
      <c r="J23" s="6">
        <v>39423</v>
      </c>
      <c r="K23" s="6">
        <v>39338</v>
      </c>
      <c r="L23" s="7">
        <v>0.99784389823199704</v>
      </c>
      <c r="M23" s="8">
        <v>23775</v>
      </c>
      <c r="N23" s="6">
        <v>12070</v>
      </c>
      <c r="O23" s="7">
        <v>0.306828003457217</v>
      </c>
      <c r="P23" s="8">
        <v>3840</v>
      </c>
      <c r="Q23" s="6">
        <v>2481</v>
      </c>
      <c r="R23" s="7">
        <v>0.205550952775476</v>
      </c>
      <c r="S23" s="7">
        <v>6.30687884488281E-2</v>
      </c>
      <c r="T23" s="7">
        <v>9.7615537139661396E-2</v>
      </c>
      <c r="U23" s="7">
        <v>0.161514195583596</v>
      </c>
      <c r="V23" s="9">
        <v>1.9</v>
      </c>
      <c r="W23" s="90"/>
      <c r="X23" s="102"/>
      <c r="Y23" s="102"/>
    </row>
    <row r="24" spans="1:25">
      <c r="A24" s="144"/>
      <c r="B24" s="144"/>
      <c r="C24" s="144"/>
      <c r="D24" s="89" t="s">
        <v>203</v>
      </c>
      <c r="E24" s="5">
        <v>44454.482765821798</v>
      </c>
      <c r="F24" s="39" t="s">
        <v>191</v>
      </c>
      <c r="G24" s="40">
        <v>6</v>
      </c>
      <c r="H24" s="41">
        <f t="shared" si="6"/>
        <v>1.5625000000000001E-3</v>
      </c>
      <c r="I24" s="42">
        <f t="shared" si="7"/>
        <v>1.5252427678072092E-4</v>
      </c>
      <c r="J24" s="6">
        <v>39423</v>
      </c>
      <c r="K24" s="6">
        <v>39338</v>
      </c>
      <c r="L24" s="7">
        <v>0.99784389823199704</v>
      </c>
      <c r="M24" s="8">
        <v>23775</v>
      </c>
      <c r="N24" s="6">
        <v>12070</v>
      </c>
      <c r="O24" s="7">
        <v>0.306828003457217</v>
      </c>
      <c r="P24" s="8">
        <v>3840</v>
      </c>
      <c r="Q24" s="6">
        <v>2481</v>
      </c>
      <c r="R24" s="7">
        <v>0.205550952775476</v>
      </c>
      <c r="S24" s="7">
        <v>6.30687884488281E-2</v>
      </c>
      <c r="T24" s="7">
        <v>9.7615537139661396E-2</v>
      </c>
      <c r="U24" s="7">
        <v>0.161514195583596</v>
      </c>
      <c r="V24" s="9">
        <v>1.9</v>
      </c>
      <c r="W24" s="90"/>
      <c r="X24" s="102"/>
      <c r="Y24" s="102"/>
    </row>
    <row r="25" spans="1:25">
      <c r="A25" s="144"/>
      <c r="B25" s="144"/>
      <c r="C25" s="144"/>
      <c r="D25" s="89"/>
      <c r="E25" s="5"/>
      <c r="F25" s="5"/>
      <c r="G25" s="5"/>
      <c r="H25" s="5"/>
      <c r="I25" s="5"/>
      <c r="J25" s="6"/>
      <c r="K25" s="6"/>
      <c r="L25" s="7"/>
      <c r="M25" s="8"/>
      <c r="N25" s="6"/>
      <c r="O25" s="7"/>
      <c r="P25" s="8"/>
      <c r="Q25" s="6"/>
      <c r="R25" s="7"/>
      <c r="S25" s="7"/>
      <c r="T25" s="7"/>
      <c r="U25" s="7"/>
      <c r="V25" s="9"/>
      <c r="W25" s="90"/>
      <c r="X25" s="102"/>
      <c r="Y25" s="102"/>
    </row>
    <row r="26" spans="1:25" ht="40.799999999999997">
      <c r="A26" s="144"/>
      <c r="B26" s="144"/>
      <c r="C26" s="144"/>
      <c r="D26" s="89" t="s">
        <v>205</v>
      </c>
      <c r="E26" s="5">
        <v>44461.448694988401</v>
      </c>
      <c r="F26" s="5"/>
      <c r="G26" s="5"/>
      <c r="H26" s="5"/>
      <c r="I26" s="5"/>
      <c r="J26" s="6">
        <v>39885</v>
      </c>
      <c r="K26" s="6">
        <v>39805</v>
      </c>
      <c r="L26" s="7">
        <v>0.99799423342108595</v>
      </c>
      <c r="M26" s="8">
        <v>24440</v>
      </c>
      <c r="N26" s="6">
        <v>12061</v>
      </c>
      <c r="O26" s="7">
        <v>0.303002135410124</v>
      </c>
      <c r="P26" s="8">
        <v>4491</v>
      </c>
      <c r="Q26" s="6">
        <v>3209</v>
      </c>
      <c r="R26" s="7">
        <v>0.26606417378326802</v>
      </c>
      <c r="S26" s="7">
        <v>8.0618012812460699E-2</v>
      </c>
      <c r="T26" s="7">
        <v>0.112825021982163</v>
      </c>
      <c r="U26" s="7">
        <v>0.183756137479542</v>
      </c>
      <c r="V26" s="9">
        <v>1.1000000000000001</v>
      </c>
      <c r="W26" s="90" t="s">
        <v>206</v>
      </c>
      <c r="X26" s="100"/>
      <c r="Y26" s="100"/>
    </row>
    <row r="27" spans="1:25">
      <c r="A27" s="144"/>
      <c r="B27" s="144"/>
      <c r="C27" s="144"/>
      <c r="D27" s="89" t="s">
        <v>205</v>
      </c>
      <c r="E27" s="5">
        <v>44461.448694988401</v>
      </c>
      <c r="F27" s="39" t="s">
        <v>148</v>
      </c>
      <c r="G27" s="40">
        <v>32</v>
      </c>
      <c r="H27" s="41">
        <f>G27/P$26</f>
        <v>7.1253618347806727E-3</v>
      </c>
      <c r="I27" s="42">
        <f>+G27/K$26</f>
        <v>8.0391910563999496E-4</v>
      </c>
      <c r="J27" s="6">
        <v>39885</v>
      </c>
      <c r="K27" s="6">
        <v>39805</v>
      </c>
      <c r="L27" s="7">
        <v>0.99799423342108595</v>
      </c>
      <c r="M27" s="8">
        <v>24440</v>
      </c>
      <c r="N27" s="6">
        <v>12061</v>
      </c>
      <c r="O27" s="7">
        <v>0.303002135410124</v>
      </c>
      <c r="P27" s="8">
        <v>4491</v>
      </c>
      <c r="Q27" s="6">
        <v>3209</v>
      </c>
      <c r="R27" s="7">
        <v>0.26606417378326802</v>
      </c>
      <c r="S27" s="7">
        <v>8.0618012812460699E-2</v>
      </c>
      <c r="T27" s="7">
        <v>0.112825021982163</v>
      </c>
      <c r="U27" s="7">
        <v>0.183756137479542</v>
      </c>
      <c r="V27" s="9">
        <v>1.1000000000000001</v>
      </c>
      <c r="W27" s="90"/>
      <c r="X27" s="102"/>
      <c r="Y27" s="102"/>
    </row>
    <row r="28" spans="1:25">
      <c r="A28" s="144"/>
      <c r="B28" s="144"/>
      <c r="C28" s="144"/>
      <c r="D28" s="89" t="s">
        <v>205</v>
      </c>
      <c r="E28" s="5">
        <v>44461.448694988401</v>
      </c>
      <c r="F28" s="39" t="s">
        <v>125</v>
      </c>
      <c r="G28" s="40">
        <v>11</v>
      </c>
      <c r="H28" s="41">
        <f t="shared" ref="H28:H31" si="8">G28/P$26</f>
        <v>2.449343130705856E-3</v>
      </c>
      <c r="I28" s="42">
        <f t="shared" ref="I28:I31" si="9">+G28/K$26</f>
        <v>2.7634719256374829E-4</v>
      </c>
      <c r="J28" s="6">
        <v>39885</v>
      </c>
      <c r="K28" s="6">
        <v>39805</v>
      </c>
      <c r="L28" s="7">
        <v>0.99799423342108595</v>
      </c>
      <c r="M28" s="8">
        <v>24440</v>
      </c>
      <c r="N28" s="6">
        <v>12061</v>
      </c>
      <c r="O28" s="7">
        <v>0.303002135410124</v>
      </c>
      <c r="P28" s="8">
        <v>4491</v>
      </c>
      <c r="Q28" s="6">
        <v>3209</v>
      </c>
      <c r="R28" s="7">
        <v>0.26606417378326802</v>
      </c>
      <c r="S28" s="7">
        <v>8.0618012812460699E-2</v>
      </c>
      <c r="T28" s="7">
        <v>0.112825021982163</v>
      </c>
      <c r="U28" s="7">
        <v>0.183756137479542</v>
      </c>
      <c r="V28" s="9">
        <v>1.1000000000000001</v>
      </c>
      <c r="W28" s="90"/>
      <c r="X28" s="102"/>
      <c r="Y28" s="102"/>
    </row>
    <row r="29" spans="1:25">
      <c r="A29" s="144"/>
      <c r="B29" s="144"/>
      <c r="C29" s="144"/>
      <c r="D29" s="89" t="s">
        <v>205</v>
      </c>
      <c r="E29" s="5">
        <v>44461.448694988401</v>
      </c>
      <c r="F29" s="39" t="s">
        <v>189</v>
      </c>
      <c r="G29" s="40">
        <v>14</v>
      </c>
      <c r="H29" s="41">
        <f t="shared" si="8"/>
        <v>3.1173458027165444E-3</v>
      </c>
      <c r="I29" s="42">
        <f t="shared" si="9"/>
        <v>3.5171460871749778E-4</v>
      </c>
      <c r="J29" s="6">
        <v>39885</v>
      </c>
      <c r="K29" s="6">
        <v>39805</v>
      </c>
      <c r="L29" s="7">
        <v>0.99799423342108595</v>
      </c>
      <c r="M29" s="8">
        <v>24440</v>
      </c>
      <c r="N29" s="6">
        <v>12061</v>
      </c>
      <c r="O29" s="7">
        <v>0.303002135410124</v>
      </c>
      <c r="P29" s="8">
        <v>4491</v>
      </c>
      <c r="Q29" s="6">
        <v>3209</v>
      </c>
      <c r="R29" s="7">
        <v>0.26606417378326802</v>
      </c>
      <c r="S29" s="7">
        <v>8.0618012812460699E-2</v>
      </c>
      <c r="T29" s="7">
        <v>0.112825021982163</v>
      </c>
      <c r="U29" s="7">
        <v>0.183756137479542</v>
      </c>
      <c r="V29" s="9">
        <v>1.1000000000000001</v>
      </c>
      <c r="W29" s="90"/>
      <c r="X29" s="102"/>
      <c r="Y29" s="102"/>
    </row>
    <row r="30" spans="1:25">
      <c r="A30" s="144"/>
      <c r="B30" s="144"/>
      <c r="C30" s="144"/>
      <c r="D30" s="89" t="s">
        <v>205</v>
      </c>
      <c r="E30" s="5">
        <v>44461.448694988401</v>
      </c>
      <c r="F30" s="39" t="s">
        <v>126</v>
      </c>
      <c r="G30" s="40">
        <v>8</v>
      </c>
      <c r="H30" s="41">
        <f t="shared" si="8"/>
        <v>1.7813404586951682E-3</v>
      </c>
      <c r="I30" s="42">
        <f t="shared" si="9"/>
        <v>2.0097977640999874E-4</v>
      </c>
      <c r="J30" s="6">
        <v>39885</v>
      </c>
      <c r="K30" s="6">
        <v>39805</v>
      </c>
      <c r="L30" s="7">
        <v>0.99799423342108595</v>
      </c>
      <c r="M30" s="8">
        <v>24440</v>
      </c>
      <c r="N30" s="6">
        <v>12061</v>
      </c>
      <c r="O30" s="7">
        <v>0.303002135410124</v>
      </c>
      <c r="P30" s="8">
        <v>4491</v>
      </c>
      <c r="Q30" s="6">
        <v>3209</v>
      </c>
      <c r="R30" s="7">
        <v>0.26606417378326802</v>
      </c>
      <c r="S30" s="7">
        <v>8.0618012812460699E-2</v>
      </c>
      <c r="T30" s="7">
        <v>0.112825021982163</v>
      </c>
      <c r="U30" s="7">
        <v>0.183756137479542</v>
      </c>
      <c r="V30" s="9">
        <v>1.1000000000000001</v>
      </c>
      <c r="W30" s="90"/>
      <c r="X30" s="102"/>
      <c r="Y30" s="102"/>
    </row>
    <row r="31" spans="1:25">
      <c r="A31" s="144"/>
      <c r="B31" s="144"/>
      <c r="C31" s="144"/>
      <c r="D31" s="89" t="s">
        <v>205</v>
      </c>
      <c r="E31" s="5">
        <v>44461.448694988401</v>
      </c>
      <c r="F31" s="39" t="s">
        <v>190</v>
      </c>
      <c r="G31" s="40">
        <v>9</v>
      </c>
      <c r="H31" s="41">
        <f t="shared" si="8"/>
        <v>2.004008016032064E-3</v>
      </c>
      <c r="I31" s="42">
        <f t="shared" si="9"/>
        <v>2.2610224846124859E-4</v>
      </c>
      <c r="J31" s="6">
        <v>39885</v>
      </c>
      <c r="K31" s="6">
        <v>39805</v>
      </c>
      <c r="L31" s="7">
        <v>0.99799423342108595</v>
      </c>
      <c r="M31" s="8">
        <v>24440</v>
      </c>
      <c r="N31" s="6">
        <v>12061</v>
      </c>
      <c r="O31" s="7">
        <v>0.303002135410124</v>
      </c>
      <c r="P31" s="8">
        <v>4491</v>
      </c>
      <c r="Q31" s="6">
        <v>3209</v>
      </c>
      <c r="R31" s="7">
        <v>0.26606417378326802</v>
      </c>
      <c r="S31" s="7">
        <v>8.0618012812460699E-2</v>
      </c>
      <c r="T31" s="7">
        <v>0.112825021982163</v>
      </c>
      <c r="U31" s="7">
        <v>0.183756137479542</v>
      </c>
      <c r="V31" s="9">
        <v>1.1000000000000001</v>
      </c>
      <c r="W31" s="90"/>
      <c r="X31" s="102"/>
      <c r="Y31" s="102"/>
    </row>
    <row r="32" spans="1:25">
      <c r="A32" s="144"/>
      <c r="B32" s="144"/>
      <c r="C32" s="144"/>
      <c r="D32" s="89"/>
      <c r="E32" s="5"/>
      <c r="F32" s="5"/>
      <c r="G32" s="5"/>
      <c r="H32" s="5"/>
      <c r="I32" s="5"/>
      <c r="J32" s="6"/>
      <c r="K32" s="6"/>
      <c r="L32" s="7"/>
      <c r="M32" s="8"/>
      <c r="N32" s="6"/>
      <c r="O32" s="7"/>
      <c r="P32" s="8"/>
      <c r="Q32" s="6"/>
      <c r="R32" s="7"/>
      <c r="S32" s="7"/>
      <c r="T32" s="7"/>
      <c r="U32" s="7"/>
      <c r="V32" s="9"/>
      <c r="W32" s="90"/>
      <c r="X32" s="102"/>
      <c r="Y32" s="102"/>
    </row>
    <row r="33" spans="1:25" ht="30.6">
      <c r="A33" s="144"/>
      <c r="B33" s="144"/>
      <c r="C33" s="145"/>
      <c r="D33" s="89" t="s">
        <v>207</v>
      </c>
      <c r="E33" s="5">
        <v>44468.438697650497</v>
      </c>
      <c r="F33" s="5"/>
      <c r="G33" s="5"/>
      <c r="H33" s="5"/>
      <c r="I33" s="5"/>
      <c r="J33" s="6">
        <v>40042</v>
      </c>
      <c r="K33" s="6">
        <v>39962</v>
      </c>
      <c r="L33" s="7">
        <v>0.99800209779731297</v>
      </c>
      <c r="M33" s="8">
        <v>22763</v>
      </c>
      <c r="N33" s="6">
        <v>12222</v>
      </c>
      <c r="O33" s="7">
        <v>0.30584054852109499</v>
      </c>
      <c r="P33" s="8">
        <v>3350</v>
      </c>
      <c r="Q33" s="6">
        <v>2362</v>
      </c>
      <c r="R33" s="7">
        <v>0.19325805923744099</v>
      </c>
      <c r="S33" s="7">
        <v>5.9106150843301099E-2</v>
      </c>
      <c r="T33" s="7">
        <v>8.3829638156248401E-2</v>
      </c>
      <c r="U33" s="7">
        <v>0.14716865088081499</v>
      </c>
      <c r="V33" s="9">
        <v>1.3</v>
      </c>
      <c r="W33" s="90" t="s">
        <v>208</v>
      </c>
      <c r="X33" s="100"/>
      <c r="Y33" s="100"/>
    </row>
    <row r="34" spans="1:25">
      <c r="A34" s="144"/>
      <c r="B34" s="144"/>
      <c r="C34" s="101"/>
      <c r="D34" s="89" t="s">
        <v>207</v>
      </c>
      <c r="E34" s="5">
        <v>44468.438697650497</v>
      </c>
      <c r="F34" s="39" t="s">
        <v>148</v>
      </c>
      <c r="G34" s="40">
        <v>18</v>
      </c>
      <c r="H34" s="41">
        <f>G34/P$33</f>
        <v>5.3731343283582086E-3</v>
      </c>
      <c r="I34" s="42">
        <f>+G34/K$33</f>
        <v>4.504279065111856E-4</v>
      </c>
      <c r="J34" s="6">
        <v>40042</v>
      </c>
      <c r="K34" s="6">
        <v>39962</v>
      </c>
      <c r="L34" s="7">
        <v>0.99800209779731297</v>
      </c>
      <c r="M34" s="8">
        <v>22763</v>
      </c>
      <c r="N34" s="6">
        <v>12222</v>
      </c>
      <c r="O34" s="7">
        <v>0.30584054852109499</v>
      </c>
      <c r="P34" s="8">
        <v>3350</v>
      </c>
      <c r="Q34" s="6">
        <v>2362</v>
      </c>
      <c r="R34" s="7">
        <v>0.19325805923744099</v>
      </c>
      <c r="S34" s="7">
        <v>5.9106150843301099E-2</v>
      </c>
      <c r="T34" s="7">
        <v>8.3829638156248401E-2</v>
      </c>
      <c r="U34" s="7">
        <v>0.14716865088081499</v>
      </c>
      <c r="V34" s="9">
        <v>1.3</v>
      </c>
      <c r="W34" s="90"/>
      <c r="X34" s="102"/>
      <c r="Y34" s="102"/>
    </row>
    <row r="35" spans="1:25">
      <c r="A35" s="144"/>
      <c r="B35" s="144"/>
      <c r="C35" s="101"/>
      <c r="D35" s="89" t="s">
        <v>207</v>
      </c>
      <c r="E35" s="5">
        <v>44468.438697650497</v>
      </c>
      <c r="F35" s="39" t="s">
        <v>126</v>
      </c>
      <c r="G35" s="40">
        <v>26</v>
      </c>
      <c r="H35" s="41">
        <f t="shared" ref="H35:H38" si="10">G35/P$33</f>
        <v>7.7611940298507459E-3</v>
      </c>
      <c r="I35" s="42">
        <f t="shared" ref="I35:I38" si="11">+G35/K$33</f>
        <v>6.5061808718282373E-4</v>
      </c>
      <c r="J35" s="6">
        <v>40042</v>
      </c>
      <c r="K35" s="6">
        <v>39962</v>
      </c>
      <c r="L35" s="7">
        <v>0.99800209779731297</v>
      </c>
      <c r="M35" s="8">
        <v>22763</v>
      </c>
      <c r="N35" s="6">
        <v>12222</v>
      </c>
      <c r="O35" s="7">
        <v>0.30584054852109499</v>
      </c>
      <c r="P35" s="8">
        <v>3350</v>
      </c>
      <c r="Q35" s="6">
        <v>2362</v>
      </c>
      <c r="R35" s="7">
        <v>0.19325805923744099</v>
      </c>
      <c r="S35" s="7">
        <v>5.9106150843301099E-2</v>
      </c>
      <c r="T35" s="7">
        <v>8.3829638156248401E-2</v>
      </c>
      <c r="U35" s="7">
        <v>0.14716865088081499</v>
      </c>
      <c r="V35" s="9">
        <v>1.3</v>
      </c>
      <c r="W35" s="90"/>
      <c r="X35" s="102"/>
      <c r="Y35" s="102"/>
    </row>
    <row r="36" spans="1:25">
      <c r="A36" s="144"/>
      <c r="B36" s="144"/>
      <c r="C36" s="101"/>
      <c r="D36" s="89" t="s">
        <v>207</v>
      </c>
      <c r="E36" s="5">
        <v>44468.438697650497</v>
      </c>
      <c r="F36" s="39" t="s">
        <v>189</v>
      </c>
      <c r="G36" s="40">
        <v>5</v>
      </c>
      <c r="H36" s="41">
        <f t="shared" si="10"/>
        <v>1.4925373134328358E-3</v>
      </c>
      <c r="I36" s="42">
        <f t="shared" si="11"/>
        <v>1.2511886291977379E-4</v>
      </c>
      <c r="J36" s="6">
        <v>40042</v>
      </c>
      <c r="K36" s="6">
        <v>39962</v>
      </c>
      <c r="L36" s="7">
        <v>0.99800209779731297</v>
      </c>
      <c r="M36" s="8">
        <v>22763</v>
      </c>
      <c r="N36" s="6">
        <v>12222</v>
      </c>
      <c r="O36" s="7">
        <v>0.30584054852109499</v>
      </c>
      <c r="P36" s="8">
        <v>3350</v>
      </c>
      <c r="Q36" s="6">
        <v>2362</v>
      </c>
      <c r="R36" s="7">
        <v>0.19325805923744099</v>
      </c>
      <c r="S36" s="7">
        <v>5.9106150843301099E-2</v>
      </c>
      <c r="T36" s="7">
        <v>8.3829638156248401E-2</v>
      </c>
      <c r="U36" s="7">
        <v>0.14716865088081499</v>
      </c>
      <c r="V36" s="9">
        <v>1.3</v>
      </c>
      <c r="W36" s="90"/>
      <c r="X36" s="102"/>
      <c r="Y36" s="102"/>
    </row>
    <row r="37" spans="1:25">
      <c r="A37" s="144"/>
      <c r="B37" s="144"/>
      <c r="C37" s="101"/>
      <c r="D37" s="89" t="s">
        <v>207</v>
      </c>
      <c r="E37" s="5">
        <v>44468.438697650497</v>
      </c>
      <c r="F37" s="39" t="s">
        <v>125</v>
      </c>
      <c r="G37" s="40">
        <v>3</v>
      </c>
      <c r="H37" s="41">
        <f t="shared" si="10"/>
        <v>8.955223880597015E-4</v>
      </c>
      <c r="I37" s="42">
        <f t="shared" si="11"/>
        <v>7.5071317751864276E-5</v>
      </c>
      <c r="J37" s="6">
        <v>40042</v>
      </c>
      <c r="K37" s="6">
        <v>39962</v>
      </c>
      <c r="L37" s="7">
        <v>0.99800209779731297</v>
      </c>
      <c r="M37" s="8">
        <v>22763</v>
      </c>
      <c r="N37" s="6">
        <v>12222</v>
      </c>
      <c r="O37" s="7">
        <v>0.30584054852109499</v>
      </c>
      <c r="P37" s="8">
        <v>3350</v>
      </c>
      <c r="Q37" s="6">
        <v>2362</v>
      </c>
      <c r="R37" s="7">
        <v>0.19325805923744099</v>
      </c>
      <c r="S37" s="7">
        <v>5.9106150843301099E-2</v>
      </c>
      <c r="T37" s="7">
        <v>8.3829638156248401E-2</v>
      </c>
      <c r="U37" s="7">
        <v>0.14716865088081499</v>
      </c>
      <c r="V37" s="9">
        <v>1.3</v>
      </c>
      <c r="W37" s="90"/>
      <c r="X37" s="102"/>
      <c r="Y37" s="102"/>
    </row>
    <row r="38" spans="1:25">
      <c r="A38" s="144"/>
      <c r="B38" s="144"/>
      <c r="C38" s="101"/>
      <c r="D38" s="89" t="s">
        <v>207</v>
      </c>
      <c r="E38" s="5">
        <v>44468.438697650497</v>
      </c>
      <c r="F38" s="39" t="s">
        <v>190</v>
      </c>
      <c r="G38" s="40">
        <v>4</v>
      </c>
      <c r="H38" s="41">
        <f t="shared" si="10"/>
        <v>1.1940298507462687E-3</v>
      </c>
      <c r="I38" s="42">
        <f t="shared" si="11"/>
        <v>1.0009509033581902E-4</v>
      </c>
      <c r="J38" s="6">
        <v>40042</v>
      </c>
      <c r="K38" s="6">
        <v>39962</v>
      </c>
      <c r="L38" s="7">
        <v>0.99800209779731297</v>
      </c>
      <c r="M38" s="8">
        <v>22763</v>
      </c>
      <c r="N38" s="6">
        <v>12222</v>
      </c>
      <c r="O38" s="7">
        <v>0.30584054852109499</v>
      </c>
      <c r="P38" s="8">
        <v>3350</v>
      </c>
      <c r="Q38" s="6">
        <v>2362</v>
      </c>
      <c r="R38" s="7">
        <v>0.19325805923744099</v>
      </c>
      <c r="S38" s="7">
        <v>5.9106150843301099E-2</v>
      </c>
      <c r="T38" s="7">
        <v>8.3829638156248401E-2</v>
      </c>
      <c r="U38" s="7">
        <v>0.14716865088081499</v>
      </c>
      <c r="V38" s="9">
        <v>1.3</v>
      </c>
      <c r="W38" s="90"/>
      <c r="X38" s="102"/>
      <c r="Y38" s="102"/>
    </row>
    <row r="39" spans="1:25">
      <c r="A39" s="144"/>
      <c r="B39" s="144"/>
      <c r="C39" s="146" t="s">
        <v>88</v>
      </c>
      <c r="D39" s="140"/>
      <c r="E39" s="99" t="s">
        <v>0</v>
      </c>
      <c r="F39" s="99"/>
      <c r="G39" s="99"/>
      <c r="H39" s="99"/>
      <c r="I39" s="99"/>
      <c r="J39" s="13">
        <v>198985</v>
      </c>
      <c r="K39" s="13">
        <v>198412</v>
      </c>
      <c r="L39" s="14">
        <v>0.99712038595874097</v>
      </c>
      <c r="M39" s="15">
        <v>121662</v>
      </c>
      <c r="N39" s="13">
        <v>60786</v>
      </c>
      <c r="O39" s="14">
        <v>0.30636251839606499</v>
      </c>
      <c r="P39" s="15">
        <v>20359</v>
      </c>
      <c r="Q39" s="13">
        <v>14039</v>
      </c>
      <c r="R39" s="14">
        <v>0.23095778633237901</v>
      </c>
      <c r="S39" s="14">
        <v>7.0756809063967904E-2</v>
      </c>
      <c r="T39" s="14">
        <v>0.102609721186219</v>
      </c>
      <c r="U39" s="14">
        <v>0.167340665121402</v>
      </c>
      <c r="V39" s="99" t="s">
        <v>0</v>
      </c>
      <c r="W39" s="99" t="s">
        <v>0</v>
      </c>
      <c r="X39" s="100"/>
      <c r="Y39" s="100"/>
    </row>
    <row r="40" spans="1:25" ht="30.6">
      <c r="A40" s="144"/>
      <c r="B40" s="144"/>
      <c r="C40" s="142" t="s">
        <v>49</v>
      </c>
      <c r="D40" s="89" t="s">
        <v>209</v>
      </c>
      <c r="E40" s="5">
        <v>44442.375468206003</v>
      </c>
      <c r="F40" s="5"/>
      <c r="G40" s="5"/>
      <c r="H40" s="5"/>
      <c r="I40" s="5"/>
      <c r="J40" s="6">
        <v>42559</v>
      </c>
      <c r="K40" s="6">
        <v>42285</v>
      </c>
      <c r="L40" s="7">
        <v>0.99356187880354296</v>
      </c>
      <c r="M40" s="8">
        <v>17182</v>
      </c>
      <c r="N40" s="6">
        <v>9613</v>
      </c>
      <c r="O40" s="7">
        <v>0.22733829963343999</v>
      </c>
      <c r="P40" s="8">
        <v>484</v>
      </c>
      <c r="Q40" s="6">
        <v>359</v>
      </c>
      <c r="R40" s="7">
        <v>3.7345261624882997E-2</v>
      </c>
      <c r="S40" s="7">
        <v>8.4900082771668401E-3</v>
      </c>
      <c r="T40" s="7">
        <v>1.14461392928935E-2</v>
      </c>
      <c r="U40" s="7">
        <v>2.8169014084507001E-2</v>
      </c>
      <c r="V40" s="9">
        <v>0.1</v>
      </c>
      <c r="W40" s="90" t="s">
        <v>210</v>
      </c>
      <c r="X40" s="100"/>
      <c r="Y40" s="100"/>
    </row>
    <row r="41" spans="1:25">
      <c r="A41" s="144"/>
      <c r="B41" s="144"/>
      <c r="C41" s="143"/>
      <c r="D41" s="89" t="s">
        <v>209</v>
      </c>
      <c r="E41" s="5">
        <v>44442.375468206003</v>
      </c>
      <c r="F41" s="39" t="s">
        <v>77</v>
      </c>
      <c r="G41" s="40">
        <v>346</v>
      </c>
      <c r="H41" s="41">
        <f>G41/P$40</f>
        <v>0.71487603305785119</v>
      </c>
      <c r="I41" s="42">
        <f>+G41/K$40</f>
        <v>8.1825706515312752E-3</v>
      </c>
      <c r="J41" s="6">
        <v>42559</v>
      </c>
      <c r="K41" s="6">
        <v>42285</v>
      </c>
      <c r="L41" s="7">
        <v>0.99356187880354296</v>
      </c>
      <c r="M41" s="8">
        <v>17182</v>
      </c>
      <c r="N41" s="6">
        <v>9613</v>
      </c>
      <c r="O41" s="7">
        <v>0.22733829963343999</v>
      </c>
      <c r="P41" s="8">
        <v>484</v>
      </c>
      <c r="Q41" s="6">
        <v>359</v>
      </c>
      <c r="R41" s="7">
        <v>3.7345261624882997E-2</v>
      </c>
      <c r="S41" s="7">
        <v>8.4900082771668401E-3</v>
      </c>
      <c r="T41" s="7">
        <v>1.14461392928935E-2</v>
      </c>
      <c r="U41" s="7">
        <v>2.8169014084507001E-2</v>
      </c>
      <c r="V41" s="9">
        <v>0.1</v>
      </c>
      <c r="W41" s="90"/>
      <c r="X41" s="112"/>
      <c r="Y41" s="112"/>
    </row>
    <row r="42" spans="1:25">
      <c r="A42" s="144"/>
      <c r="B42" s="144"/>
      <c r="C42" s="143"/>
      <c r="D42" s="89"/>
      <c r="E42" s="5"/>
      <c r="F42" s="5"/>
      <c r="G42" s="5"/>
      <c r="H42" s="5"/>
      <c r="I42" s="5"/>
      <c r="J42" s="6"/>
      <c r="K42" s="6"/>
      <c r="L42" s="7"/>
      <c r="M42" s="8"/>
      <c r="N42" s="6"/>
      <c r="O42" s="7"/>
      <c r="P42" s="8"/>
      <c r="Q42" s="6"/>
      <c r="R42" s="7"/>
      <c r="S42" s="7"/>
      <c r="T42" s="7"/>
      <c r="U42" s="7"/>
      <c r="V42" s="9"/>
      <c r="W42" s="90"/>
      <c r="X42" s="102"/>
      <c r="Y42" s="102"/>
    </row>
    <row r="43" spans="1:25" ht="30.6">
      <c r="A43" s="144"/>
      <c r="B43" s="144"/>
      <c r="C43" s="144"/>
      <c r="D43" s="89" t="s">
        <v>211</v>
      </c>
      <c r="E43" s="5">
        <v>44456.417387152796</v>
      </c>
      <c r="F43" s="5"/>
      <c r="G43" s="5"/>
      <c r="H43" s="5"/>
      <c r="I43" s="5"/>
      <c r="J43" s="6">
        <v>37432</v>
      </c>
      <c r="K43" s="6">
        <v>37357</v>
      </c>
      <c r="L43" s="7">
        <v>0.997996366745031</v>
      </c>
      <c r="M43" s="8">
        <v>16018</v>
      </c>
      <c r="N43" s="6">
        <v>9772</v>
      </c>
      <c r="O43" s="7">
        <v>0.26158417431806602</v>
      </c>
      <c r="P43" s="8">
        <v>258</v>
      </c>
      <c r="Q43" s="6">
        <v>178</v>
      </c>
      <c r="R43" s="7">
        <v>1.82153090462546E-2</v>
      </c>
      <c r="S43" s="7">
        <v>4.7648365768129097E-3</v>
      </c>
      <c r="T43" s="7">
        <v>6.9063361618973704E-3</v>
      </c>
      <c r="U43" s="7">
        <v>1.6106879760269699E-2</v>
      </c>
      <c r="V43" s="9">
        <v>0.1</v>
      </c>
      <c r="W43" s="90" t="s">
        <v>212</v>
      </c>
      <c r="X43" s="100"/>
      <c r="Y43" s="100"/>
    </row>
    <row r="44" spans="1:25">
      <c r="A44" s="144"/>
      <c r="B44" s="144"/>
      <c r="C44" s="144"/>
      <c r="D44" s="89" t="s">
        <v>211</v>
      </c>
      <c r="E44" s="5">
        <v>44456.417387152796</v>
      </c>
      <c r="F44" s="39" t="s">
        <v>77</v>
      </c>
      <c r="G44" s="40">
        <v>128</v>
      </c>
      <c r="H44" s="41">
        <f>G44/P$43</f>
        <v>0.49612403100775193</v>
      </c>
      <c r="I44" s="42">
        <f>+G44/K$43</f>
        <v>3.4263993361351285E-3</v>
      </c>
      <c r="J44" s="6">
        <v>37432</v>
      </c>
      <c r="K44" s="6">
        <v>37357</v>
      </c>
      <c r="L44" s="7">
        <v>0.997996366745031</v>
      </c>
      <c r="M44" s="8">
        <v>16018</v>
      </c>
      <c r="N44" s="6">
        <v>9772</v>
      </c>
      <c r="O44" s="7">
        <v>0.26158417431806602</v>
      </c>
      <c r="P44" s="8">
        <v>258</v>
      </c>
      <c r="Q44" s="6">
        <v>178</v>
      </c>
      <c r="R44" s="7">
        <v>1.82153090462546E-2</v>
      </c>
      <c r="S44" s="7">
        <v>4.7648365768129097E-3</v>
      </c>
      <c r="T44" s="7">
        <v>6.9063361618973704E-3</v>
      </c>
      <c r="U44" s="7">
        <v>1.6106879760269699E-2</v>
      </c>
      <c r="V44" s="9">
        <v>0.1</v>
      </c>
      <c r="W44" s="90"/>
      <c r="X44" s="112"/>
      <c r="Y44" s="112"/>
    </row>
    <row r="45" spans="1:25">
      <c r="A45" s="144"/>
      <c r="B45" s="144"/>
      <c r="C45" s="144"/>
      <c r="D45" s="89"/>
      <c r="E45" s="5"/>
      <c r="F45" s="5"/>
      <c r="G45" s="5"/>
      <c r="H45" s="5"/>
      <c r="I45" s="5"/>
      <c r="J45" s="6"/>
      <c r="K45" s="6"/>
      <c r="L45" s="7"/>
      <c r="M45" s="8"/>
      <c r="N45" s="6"/>
      <c r="O45" s="7"/>
      <c r="P45" s="8"/>
      <c r="Q45" s="6"/>
      <c r="R45" s="7"/>
      <c r="S45" s="7"/>
      <c r="T45" s="7"/>
      <c r="U45" s="7"/>
      <c r="V45" s="9"/>
      <c r="W45" s="90"/>
      <c r="X45" s="102"/>
      <c r="Y45" s="102"/>
    </row>
    <row r="46" spans="1:25">
      <c r="A46" s="144"/>
      <c r="B46" s="144"/>
      <c r="C46" s="144"/>
      <c r="D46" s="89" t="s">
        <v>213</v>
      </c>
      <c r="E46" s="5">
        <v>44456.500173263899</v>
      </c>
      <c r="F46" s="5"/>
      <c r="G46" s="5"/>
      <c r="H46" s="5"/>
      <c r="I46" s="5"/>
      <c r="J46" s="6">
        <v>2819</v>
      </c>
      <c r="K46" s="6">
        <v>2791</v>
      </c>
      <c r="L46" s="7">
        <v>0.99006739978715896</v>
      </c>
      <c r="M46" s="8">
        <v>891</v>
      </c>
      <c r="N46" s="6">
        <v>495</v>
      </c>
      <c r="O46" s="7">
        <v>0.17735578645646699</v>
      </c>
      <c r="P46" s="8">
        <v>33</v>
      </c>
      <c r="Q46" s="6">
        <v>23</v>
      </c>
      <c r="R46" s="7">
        <v>4.64646464646465E-2</v>
      </c>
      <c r="S46" s="7">
        <v>8.2407739161590807E-3</v>
      </c>
      <c r="T46" s="7">
        <v>1.18237190970978E-2</v>
      </c>
      <c r="U46" s="7">
        <v>3.7037037037037E-2</v>
      </c>
      <c r="V46" s="9">
        <v>3.2</v>
      </c>
      <c r="W46" s="90" t="s">
        <v>214</v>
      </c>
      <c r="X46" s="100"/>
      <c r="Y46" s="100"/>
    </row>
    <row r="47" spans="1:25">
      <c r="A47" s="144"/>
      <c r="B47" s="144"/>
      <c r="C47" s="144"/>
      <c r="D47" s="89" t="s">
        <v>213</v>
      </c>
      <c r="E47" s="5">
        <v>44456.500173263899</v>
      </c>
      <c r="F47" s="39" t="s">
        <v>243</v>
      </c>
      <c r="G47" s="40">
        <v>3</v>
      </c>
      <c r="H47" s="41">
        <f>G47/P$48</f>
        <v>9.0909090909090912E-2</v>
      </c>
      <c r="I47" s="42">
        <f>+G47/K$48</f>
        <v>1.0748835542816195E-3</v>
      </c>
      <c r="J47" s="6">
        <v>2819</v>
      </c>
      <c r="K47" s="6">
        <v>2791</v>
      </c>
      <c r="L47" s="7">
        <v>0.99006739978715896</v>
      </c>
      <c r="M47" s="8">
        <v>891</v>
      </c>
      <c r="N47" s="6">
        <v>495</v>
      </c>
      <c r="O47" s="7">
        <v>0.17735578645646699</v>
      </c>
      <c r="P47" s="8">
        <v>33</v>
      </c>
      <c r="Q47" s="6">
        <v>23</v>
      </c>
      <c r="R47" s="7">
        <v>4.64646464646465E-2</v>
      </c>
      <c r="S47" s="7">
        <v>8.2407739161590807E-3</v>
      </c>
      <c r="T47" s="7">
        <v>1.18237190970978E-2</v>
      </c>
      <c r="U47" s="7">
        <v>3.7037037037037E-2</v>
      </c>
      <c r="V47" s="9">
        <v>3.2</v>
      </c>
      <c r="W47" s="90"/>
      <c r="X47" s="112"/>
      <c r="Y47" s="112"/>
    </row>
    <row r="48" spans="1:25">
      <c r="A48" s="144"/>
      <c r="B48" s="144"/>
      <c r="C48" s="144"/>
      <c r="D48" s="89" t="s">
        <v>213</v>
      </c>
      <c r="E48" s="5">
        <v>44456.500173263899</v>
      </c>
      <c r="F48" s="39" t="s">
        <v>244</v>
      </c>
      <c r="G48" s="40">
        <v>1</v>
      </c>
      <c r="H48" s="41">
        <f t="shared" ref="H48:H58" si="12">G48/P$48</f>
        <v>3.0303030303030304E-2</v>
      </c>
      <c r="I48" s="42">
        <f t="shared" ref="I48:I58" si="13">+G48/K$48</f>
        <v>3.5829451809387314E-4</v>
      </c>
      <c r="J48" s="6">
        <v>2819</v>
      </c>
      <c r="K48" s="6">
        <v>2791</v>
      </c>
      <c r="L48" s="7">
        <v>0.99006739978715896</v>
      </c>
      <c r="M48" s="8">
        <v>891</v>
      </c>
      <c r="N48" s="6">
        <v>495</v>
      </c>
      <c r="O48" s="7">
        <v>0.17735578645646699</v>
      </c>
      <c r="P48" s="8">
        <v>33</v>
      </c>
      <c r="Q48" s="6">
        <v>23</v>
      </c>
      <c r="R48" s="7">
        <v>4.64646464646465E-2</v>
      </c>
      <c r="S48" s="7">
        <v>8.2407739161590807E-3</v>
      </c>
      <c r="T48" s="7">
        <v>1.18237190970978E-2</v>
      </c>
      <c r="U48" s="7">
        <v>3.7037037037037E-2</v>
      </c>
      <c r="V48" s="9">
        <v>3.2</v>
      </c>
      <c r="W48" s="90"/>
      <c r="X48" s="112"/>
      <c r="Y48" s="112"/>
    </row>
    <row r="49" spans="1:25">
      <c r="A49" s="144"/>
      <c r="B49" s="144"/>
      <c r="C49" s="144"/>
      <c r="D49" s="89" t="s">
        <v>213</v>
      </c>
      <c r="E49" s="5">
        <v>44456.500173263899</v>
      </c>
      <c r="F49" s="39" t="s">
        <v>245</v>
      </c>
      <c r="G49" s="40">
        <v>4</v>
      </c>
      <c r="H49" s="41">
        <f t="shared" si="12"/>
        <v>0.12121212121212122</v>
      </c>
      <c r="I49" s="42">
        <f t="shared" si="13"/>
        <v>1.4331780723754925E-3</v>
      </c>
      <c r="J49" s="6">
        <v>2819</v>
      </c>
      <c r="K49" s="6">
        <v>2791</v>
      </c>
      <c r="L49" s="7">
        <v>0.99006739978715896</v>
      </c>
      <c r="M49" s="8">
        <v>891</v>
      </c>
      <c r="N49" s="6">
        <v>495</v>
      </c>
      <c r="O49" s="7">
        <v>0.17735578645646699</v>
      </c>
      <c r="P49" s="8">
        <v>33</v>
      </c>
      <c r="Q49" s="6">
        <v>23</v>
      </c>
      <c r="R49" s="7">
        <v>4.64646464646465E-2</v>
      </c>
      <c r="S49" s="7">
        <v>8.2407739161590807E-3</v>
      </c>
      <c r="T49" s="7">
        <v>1.18237190970978E-2</v>
      </c>
      <c r="U49" s="7">
        <v>3.7037037037037E-2</v>
      </c>
      <c r="V49" s="9">
        <v>3.2</v>
      </c>
      <c r="W49" s="90"/>
      <c r="X49" s="112"/>
      <c r="Y49" s="112"/>
    </row>
    <row r="50" spans="1:25">
      <c r="A50" s="144"/>
      <c r="B50" s="144"/>
      <c r="C50" s="144"/>
      <c r="D50" s="89" t="s">
        <v>213</v>
      </c>
      <c r="E50" s="5">
        <v>44456.500173263899</v>
      </c>
      <c r="F50" s="39" t="s">
        <v>255</v>
      </c>
      <c r="G50" s="40">
        <v>1</v>
      </c>
      <c r="H50" s="41">
        <f t="shared" si="12"/>
        <v>3.0303030303030304E-2</v>
      </c>
      <c r="I50" s="42">
        <f t="shared" si="13"/>
        <v>3.5829451809387314E-4</v>
      </c>
      <c r="J50" s="6">
        <v>2819</v>
      </c>
      <c r="K50" s="6">
        <v>2791</v>
      </c>
      <c r="L50" s="7">
        <v>0.99006739978715896</v>
      </c>
      <c r="M50" s="8">
        <v>891</v>
      </c>
      <c r="N50" s="6">
        <v>495</v>
      </c>
      <c r="O50" s="7">
        <v>0.17735578645646699</v>
      </c>
      <c r="P50" s="8">
        <v>33</v>
      </c>
      <c r="Q50" s="6">
        <v>23</v>
      </c>
      <c r="R50" s="7">
        <v>4.64646464646465E-2</v>
      </c>
      <c r="S50" s="7">
        <v>8.2407739161590807E-3</v>
      </c>
      <c r="T50" s="7">
        <v>1.18237190970978E-2</v>
      </c>
      <c r="U50" s="7">
        <v>3.7037037037037E-2</v>
      </c>
      <c r="V50" s="9">
        <v>3.2</v>
      </c>
      <c r="W50" s="90"/>
      <c r="X50" s="112"/>
      <c r="Y50" s="112"/>
    </row>
    <row r="51" spans="1:25">
      <c r="A51" s="144"/>
      <c r="B51" s="144"/>
      <c r="C51" s="144"/>
      <c r="D51" s="89" t="s">
        <v>213</v>
      </c>
      <c r="E51" s="5">
        <v>44456.500173263899</v>
      </c>
      <c r="F51" s="39" t="s">
        <v>246</v>
      </c>
      <c r="G51" s="40">
        <v>4</v>
      </c>
      <c r="H51" s="41">
        <f t="shared" si="12"/>
        <v>0.12121212121212122</v>
      </c>
      <c r="I51" s="42">
        <f t="shared" si="13"/>
        <v>1.4331780723754925E-3</v>
      </c>
      <c r="J51" s="6">
        <v>2819</v>
      </c>
      <c r="K51" s="6">
        <v>2791</v>
      </c>
      <c r="L51" s="7">
        <v>0.99006739978715896</v>
      </c>
      <c r="M51" s="8">
        <v>891</v>
      </c>
      <c r="N51" s="6">
        <v>495</v>
      </c>
      <c r="O51" s="7">
        <v>0.17735578645646699</v>
      </c>
      <c r="P51" s="8">
        <v>33</v>
      </c>
      <c r="Q51" s="6">
        <v>23</v>
      </c>
      <c r="R51" s="7">
        <v>4.64646464646465E-2</v>
      </c>
      <c r="S51" s="7">
        <v>8.2407739161590807E-3</v>
      </c>
      <c r="T51" s="7">
        <v>1.18237190970978E-2</v>
      </c>
      <c r="U51" s="7">
        <v>3.7037037037037E-2</v>
      </c>
      <c r="V51" s="9">
        <v>3.2</v>
      </c>
      <c r="W51" s="90"/>
      <c r="X51" s="112"/>
      <c r="Y51" s="112"/>
    </row>
    <row r="52" spans="1:25">
      <c r="A52" s="144"/>
      <c r="B52" s="144"/>
      <c r="C52" s="144"/>
      <c r="D52" s="89" t="s">
        <v>213</v>
      </c>
      <c r="E52" s="5">
        <v>44456.500173263899</v>
      </c>
      <c r="F52" s="39" t="s">
        <v>247</v>
      </c>
      <c r="G52" s="40">
        <v>1</v>
      </c>
      <c r="H52" s="41">
        <f t="shared" si="12"/>
        <v>3.0303030303030304E-2</v>
      </c>
      <c r="I52" s="42">
        <f t="shared" si="13"/>
        <v>3.5829451809387314E-4</v>
      </c>
      <c r="J52" s="6">
        <v>2819</v>
      </c>
      <c r="K52" s="6">
        <v>2791</v>
      </c>
      <c r="L52" s="7">
        <v>0.99006739978715896</v>
      </c>
      <c r="M52" s="8">
        <v>891</v>
      </c>
      <c r="N52" s="6">
        <v>495</v>
      </c>
      <c r="O52" s="7">
        <v>0.17735578645646699</v>
      </c>
      <c r="P52" s="8">
        <v>33</v>
      </c>
      <c r="Q52" s="6">
        <v>23</v>
      </c>
      <c r="R52" s="7">
        <v>4.64646464646465E-2</v>
      </c>
      <c r="S52" s="7">
        <v>8.2407739161590807E-3</v>
      </c>
      <c r="T52" s="7">
        <v>1.18237190970978E-2</v>
      </c>
      <c r="U52" s="7">
        <v>3.7037037037037E-2</v>
      </c>
      <c r="V52" s="9">
        <v>3.2</v>
      </c>
      <c r="W52" s="90"/>
      <c r="X52" s="112"/>
      <c r="Y52" s="112"/>
    </row>
    <row r="53" spans="1:25">
      <c r="A53" s="144"/>
      <c r="B53" s="144"/>
      <c r="C53" s="144"/>
      <c r="D53" s="89" t="s">
        <v>213</v>
      </c>
      <c r="E53" s="5">
        <v>44456.500173263899</v>
      </c>
      <c r="F53" s="39" t="s">
        <v>248</v>
      </c>
      <c r="G53" s="40">
        <v>4</v>
      </c>
      <c r="H53" s="41">
        <f t="shared" si="12"/>
        <v>0.12121212121212122</v>
      </c>
      <c r="I53" s="42">
        <f t="shared" si="13"/>
        <v>1.4331780723754925E-3</v>
      </c>
      <c r="J53" s="6">
        <v>2819</v>
      </c>
      <c r="K53" s="6">
        <v>2791</v>
      </c>
      <c r="L53" s="7">
        <v>0.99006739978715896</v>
      </c>
      <c r="M53" s="8">
        <v>891</v>
      </c>
      <c r="N53" s="6">
        <v>495</v>
      </c>
      <c r="O53" s="7">
        <v>0.17735578645646699</v>
      </c>
      <c r="P53" s="8">
        <v>33</v>
      </c>
      <c r="Q53" s="6">
        <v>23</v>
      </c>
      <c r="R53" s="7">
        <v>4.64646464646465E-2</v>
      </c>
      <c r="S53" s="7">
        <v>8.2407739161590807E-3</v>
      </c>
      <c r="T53" s="7">
        <v>1.18237190970978E-2</v>
      </c>
      <c r="U53" s="7">
        <v>3.7037037037037E-2</v>
      </c>
      <c r="V53" s="9">
        <v>3.2</v>
      </c>
      <c r="W53" s="90"/>
      <c r="X53" s="112"/>
      <c r="Y53" s="112"/>
    </row>
    <row r="54" spans="1:25">
      <c r="A54" s="144"/>
      <c r="B54" s="144"/>
      <c r="C54" s="144"/>
      <c r="D54" s="89" t="s">
        <v>213</v>
      </c>
      <c r="E54" s="5">
        <v>44456.500173263899</v>
      </c>
      <c r="F54" s="39" t="s">
        <v>249</v>
      </c>
      <c r="G54" s="40">
        <v>1</v>
      </c>
      <c r="H54" s="41">
        <f t="shared" si="12"/>
        <v>3.0303030303030304E-2</v>
      </c>
      <c r="I54" s="42">
        <f t="shared" si="13"/>
        <v>3.5829451809387314E-4</v>
      </c>
      <c r="J54" s="6">
        <v>2819</v>
      </c>
      <c r="K54" s="6">
        <v>2791</v>
      </c>
      <c r="L54" s="7">
        <v>0.99006739978715896</v>
      </c>
      <c r="M54" s="8">
        <v>891</v>
      </c>
      <c r="N54" s="6">
        <v>495</v>
      </c>
      <c r="O54" s="7">
        <v>0.17735578645646699</v>
      </c>
      <c r="P54" s="8">
        <v>33</v>
      </c>
      <c r="Q54" s="6">
        <v>23</v>
      </c>
      <c r="R54" s="7">
        <v>4.64646464646465E-2</v>
      </c>
      <c r="S54" s="7">
        <v>8.2407739161590807E-3</v>
      </c>
      <c r="T54" s="7">
        <v>1.18237190970978E-2</v>
      </c>
      <c r="U54" s="7">
        <v>3.7037037037037E-2</v>
      </c>
      <c r="V54" s="9">
        <v>3.2</v>
      </c>
      <c r="W54" s="90"/>
      <c r="X54" s="112"/>
      <c r="Y54" s="112"/>
    </row>
    <row r="55" spans="1:25">
      <c r="A55" s="144"/>
      <c r="B55" s="144"/>
      <c r="C55" s="144"/>
      <c r="D55" s="89" t="s">
        <v>213</v>
      </c>
      <c r="E55" s="5">
        <v>44456.500173263899</v>
      </c>
      <c r="F55" s="39" t="s">
        <v>250</v>
      </c>
      <c r="G55" s="40">
        <v>1</v>
      </c>
      <c r="H55" s="41">
        <f t="shared" si="12"/>
        <v>3.0303030303030304E-2</v>
      </c>
      <c r="I55" s="42">
        <f t="shared" si="13"/>
        <v>3.5829451809387314E-4</v>
      </c>
      <c r="J55" s="6">
        <v>2819</v>
      </c>
      <c r="K55" s="6">
        <v>2791</v>
      </c>
      <c r="L55" s="7">
        <v>0.99006739978715896</v>
      </c>
      <c r="M55" s="8">
        <v>891</v>
      </c>
      <c r="N55" s="6">
        <v>495</v>
      </c>
      <c r="O55" s="7">
        <v>0.17735578645646699</v>
      </c>
      <c r="P55" s="8">
        <v>33</v>
      </c>
      <c r="Q55" s="6">
        <v>23</v>
      </c>
      <c r="R55" s="7">
        <v>4.64646464646465E-2</v>
      </c>
      <c r="S55" s="7">
        <v>8.2407739161590807E-3</v>
      </c>
      <c r="T55" s="7">
        <v>1.18237190970978E-2</v>
      </c>
      <c r="U55" s="7">
        <v>3.7037037037037E-2</v>
      </c>
      <c r="V55" s="9">
        <v>3.2</v>
      </c>
      <c r="W55" s="90"/>
      <c r="X55" s="112"/>
      <c r="Y55" s="112"/>
    </row>
    <row r="56" spans="1:25">
      <c r="A56" s="144"/>
      <c r="B56" s="144"/>
      <c r="C56" s="144"/>
      <c r="D56" s="89" t="s">
        <v>213</v>
      </c>
      <c r="E56" s="5">
        <v>44456.500173263899</v>
      </c>
      <c r="F56" s="39" t="s">
        <v>251</v>
      </c>
      <c r="G56" s="40">
        <v>1</v>
      </c>
      <c r="H56" s="41">
        <f t="shared" si="12"/>
        <v>3.0303030303030304E-2</v>
      </c>
      <c r="I56" s="42">
        <f t="shared" si="13"/>
        <v>3.5829451809387314E-4</v>
      </c>
      <c r="J56" s="6">
        <v>2819</v>
      </c>
      <c r="K56" s="6">
        <v>2791</v>
      </c>
      <c r="L56" s="7">
        <v>0.99006739978715896</v>
      </c>
      <c r="M56" s="8">
        <v>891</v>
      </c>
      <c r="N56" s="6">
        <v>495</v>
      </c>
      <c r="O56" s="7">
        <v>0.17735578645646699</v>
      </c>
      <c r="P56" s="8">
        <v>33</v>
      </c>
      <c r="Q56" s="6">
        <v>23</v>
      </c>
      <c r="R56" s="7">
        <v>4.64646464646465E-2</v>
      </c>
      <c r="S56" s="7">
        <v>8.2407739161590807E-3</v>
      </c>
      <c r="T56" s="7">
        <v>1.18237190970978E-2</v>
      </c>
      <c r="U56" s="7">
        <v>3.7037037037037E-2</v>
      </c>
      <c r="V56" s="9">
        <v>3.2</v>
      </c>
      <c r="W56" s="90"/>
      <c r="X56" s="112"/>
      <c r="Y56" s="112"/>
    </row>
    <row r="57" spans="1:25">
      <c r="A57" s="144"/>
      <c r="B57" s="144"/>
      <c r="C57" s="144"/>
      <c r="D57" s="89" t="s">
        <v>213</v>
      </c>
      <c r="E57" s="5">
        <v>44456.500173263899</v>
      </c>
      <c r="F57" s="39" t="s">
        <v>252</v>
      </c>
      <c r="G57" s="40">
        <v>4</v>
      </c>
      <c r="H57" s="41">
        <f t="shared" si="12"/>
        <v>0.12121212121212122</v>
      </c>
      <c r="I57" s="42">
        <f t="shared" si="13"/>
        <v>1.4331780723754925E-3</v>
      </c>
      <c r="J57" s="6">
        <v>2819</v>
      </c>
      <c r="K57" s="6">
        <v>2791</v>
      </c>
      <c r="L57" s="7">
        <v>0.99006739978715896</v>
      </c>
      <c r="M57" s="8">
        <v>891</v>
      </c>
      <c r="N57" s="6">
        <v>495</v>
      </c>
      <c r="O57" s="7">
        <v>0.17735578645646699</v>
      </c>
      <c r="P57" s="8">
        <v>33</v>
      </c>
      <c r="Q57" s="6">
        <v>23</v>
      </c>
      <c r="R57" s="7">
        <v>4.64646464646465E-2</v>
      </c>
      <c r="S57" s="7">
        <v>8.2407739161590807E-3</v>
      </c>
      <c r="T57" s="7">
        <v>1.18237190970978E-2</v>
      </c>
      <c r="U57" s="7">
        <v>3.7037037037037E-2</v>
      </c>
      <c r="V57" s="9">
        <v>3.2</v>
      </c>
      <c r="W57" s="90"/>
      <c r="X57" s="112"/>
      <c r="Y57" s="112"/>
    </row>
    <row r="58" spans="1:25">
      <c r="A58" s="144"/>
      <c r="B58" s="144"/>
      <c r="C58" s="144"/>
      <c r="D58" s="89" t="s">
        <v>213</v>
      </c>
      <c r="E58" s="5">
        <v>44456.500173263899</v>
      </c>
      <c r="F58" s="39" t="s">
        <v>253</v>
      </c>
      <c r="G58" s="40">
        <v>0</v>
      </c>
      <c r="H58" s="41">
        <f t="shared" si="12"/>
        <v>0</v>
      </c>
      <c r="I58" s="42">
        <f t="shared" si="13"/>
        <v>0</v>
      </c>
      <c r="J58" s="6">
        <v>2819</v>
      </c>
      <c r="K58" s="6">
        <v>2791</v>
      </c>
      <c r="L58" s="7">
        <v>0.99006739978715896</v>
      </c>
      <c r="M58" s="8">
        <v>891</v>
      </c>
      <c r="N58" s="6">
        <v>495</v>
      </c>
      <c r="O58" s="7">
        <v>0.17735578645646699</v>
      </c>
      <c r="P58" s="8">
        <v>33</v>
      </c>
      <c r="Q58" s="6">
        <v>23</v>
      </c>
      <c r="R58" s="7">
        <v>4.64646464646465E-2</v>
      </c>
      <c r="S58" s="7">
        <v>8.2407739161590807E-3</v>
      </c>
      <c r="T58" s="7">
        <v>1.18237190970978E-2</v>
      </c>
      <c r="U58" s="7">
        <v>3.7037037037037E-2</v>
      </c>
      <c r="V58" s="9">
        <v>3.2</v>
      </c>
      <c r="W58" s="90"/>
      <c r="X58" s="112"/>
      <c r="Y58" s="112"/>
    </row>
    <row r="59" spans="1:25">
      <c r="A59" s="144"/>
      <c r="B59" s="144"/>
      <c r="C59" s="144"/>
      <c r="D59" s="89"/>
      <c r="E59" s="5"/>
      <c r="F59" s="57"/>
      <c r="G59" s="58"/>
      <c r="H59" s="59"/>
      <c r="I59" s="60"/>
      <c r="J59" s="6"/>
      <c r="K59" s="6"/>
      <c r="L59" s="7"/>
      <c r="M59" s="8"/>
      <c r="N59" s="6"/>
      <c r="O59" s="7"/>
      <c r="P59" s="8"/>
      <c r="Q59" s="6"/>
      <c r="R59" s="7"/>
      <c r="S59" s="7"/>
      <c r="T59" s="7"/>
      <c r="U59" s="7"/>
      <c r="V59" s="9"/>
      <c r="W59" s="90"/>
      <c r="X59" s="112"/>
      <c r="Y59" s="112"/>
    </row>
    <row r="60" spans="1:25" ht="20.399999999999999">
      <c r="A60" s="144"/>
      <c r="B60" s="144"/>
      <c r="C60" s="144"/>
      <c r="D60" s="89" t="s">
        <v>215</v>
      </c>
      <c r="E60" s="5">
        <v>44462.375434872702</v>
      </c>
      <c r="F60" s="5"/>
      <c r="G60" s="5"/>
      <c r="H60" s="5"/>
      <c r="I60" s="5"/>
      <c r="J60" s="6">
        <v>42439</v>
      </c>
      <c r="K60" s="6">
        <v>42110</v>
      </c>
      <c r="L60" s="7">
        <v>0.99224769669407897</v>
      </c>
      <c r="M60" s="8">
        <v>16467</v>
      </c>
      <c r="N60" s="6">
        <v>10147</v>
      </c>
      <c r="O60" s="7">
        <v>0.240964141534077</v>
      </c>
      <c r="P60" s="8">
        <v>462</v>
      </c>
      <c r="Q60" s="6">
        <v>390</v>
      </c>
      <c r="R60" s="7">
        <v>3.84350054203213E-2</v>
      </c>
      <c r="S60" s="7">
        <v>9.2614580859653305E-3</v>
      </c>
      <c r="T60" s="7">
        <v>1.0971265732605101E-2</v>
      </c>
      <c r="U60" s="7">
        <v>2.8056112224448902E-2</v>
      </c>
      <c r="V60" s="9">
        <v>1.3</v>
      </c>
      <c r="W60" s="90" t="s">
        <v>216</v>
      </c>
      <c r="X60" s="100"/>
      <c r="Y60" s="100"/>
    </row>
    <row r="61" spans="1:25" ht="26.4">
      <c r="A61" s="144"/>
      <c r="B61" s="144"/>
      <c r="C61" s="144"/>
      <c r="D61" s="89" t="s">
        <v>215</v>
      </c>
      <c r="E61" s="5">
        <v>44462.375434872702</v>
      </c>
      <c r="F61" s="39" t="s">
        <v>256</v>
      </c>
      <c r="G61" s="40">
        <v>58</v>
      </c>
      <c r="H61" s="41">
        <f>G61/P$60</f>
        <v>0.12554112554112554</v>
      </c>
      <c r="I61" s="42">
        <f>+G61/K$60</f>
        <v>1.3773450486820233E-3</v>
      </c>
      <c r="J61" s="6">
        <v>42439</v>
      </c>
      <c r="K61" s="6">
        <v>42110</v>
      </c>
      <c r="L61" s="7">
        <v>0.99224769669407897</v>
      </c>
      <c r="M61" s="8">
        <v>16467</v>
      </c>
      <c r="N61" s="6">
        <v>10147</v>
      </c>
      <c r="O61" s="7">
        <v>0.240964141534077</v>
      </c>
      <c r="P61" s="8">
        <v>462</v>
      </c>
      <c r="Q61" s="6">
        <v>390</v>
      </c>
      <c r="R61" s="7">
        <v>3.84350054203213E-2</v>
      </c>
      <c r="S61" s="7">
        <v>9.2614580859653305E-3</v>
      </c>
      <c r="T61" s="7">
        <v>1.0971265732605101E-2</v>
      </c>
      <c r="U61" s="7">
        <v>2.8056112224448902E-2</v>
      </c>
      <c r="V61" s="9">
        <v>1.3</v>
      </c>
      <c r="W61" s="90"/>
      <c r="X61" s="112"/>
      <c r="Y61" s="112"/>
    </row>
    <row r="62" spans="1:25" ht="20.399999999999999">
      <c r="A62" s="144"/>
      <c r="B62" s="144"/>
      <c r="C62" s="144"/>
      <c r="D62" s="89" t="s">
        <v>215</v>
      </c>
      <c r="E62" s="5">
        <v>44462.375434872702</v>
      </c>
      <c r="F62" s="39" t="s">
        <v>72</v>
      </c>
      <c r="G62" s="40">
        <v>79</v>
      </c>
      <c r="H62" s="41">
        <f t="shared" ref="H62:H67" si="14">G62/P$60</f>
        <v>0.17099567099567101</v>
      </c>
      <c r="I62" s="42">
        <f t="shared" ref="I62:I67" si="15">+G62/K$60</f>
        <v>1.8760389456186179E-3</v>
      </c>
      <c r="J62" s="6">
        <v>42439</v>
      </c>
      <c r="K62" s="6">
        <v>42110</v>
      </c>
      <c r="L62" s="7">
        <v>0.99224769669407897</v>
      </c>
      <c r="M62" s="8">
        <v>16467</v>
      </c>
      <c r="N62" s="6">
        <v>10147</v>
      </c>
      <c r="O62" s="7">
        <v>0.240964141534077</v>
      </c>
      <c r="P62" s="8">
        <v>462</v>
      </c>
      <c r="Q62" s="6">
        <v>390</v>
      </c>
      <c r="R62" s="7">
        <v>3.84350054203213E-2</v>
      </c>
      <c r="S62" s="7">
        <v>9.2614580859653305E-3</v>
      </c>
      <c r="T62" s="7">
        <v>1.0971265732605101E-2</v>
      </c>
      <c r="U62" s="7">
        <v>2.8056112224448902E-2</v>
      </c>
      <c r="V62" s="9">
        <v>1.3</v>
      </c>
      <c r="W62" s="90"/>
      <c r="X62" s="112"/>
      <c r="Y62" s="112"/>
    </row>
    <row r="63" spans="1:25" ht="20.399999999999999">
      <c r="A63" s="144"/>
      <c r="B63" s="144"/>
      <c r="C63" s="144"/>
      <c r="D63" s="89" t="s">
        <v>215</v>
      </c>
      <c r="E63" s="5">
        <v>44462.375434872702</v>
      </c>
      <c r="F63" s="39" t="s">
        <v>257</v>
      </c>
      <c r="G63" s="40">
        <v>20</v>
      </c>
      <c r="H63" s="41">
        <f t="shared" si="14"/>
        <v>4.3290043290043288E-2</v>
      </c>
      <c r="I63" s="42">
        <f t="shared" si="15"/>
        <v>4.7494656851104251E-4</v>
      </c>
      <c r="J63" s="6">
        <v>42439</v>
      </c>
      <c r="K63" s="6">
        <v>42110</v>
      </c>
      <c r="L63" s="7">
        <v>0.99224769669407897</v>
      </c>
      <c r="M63" s="8">
        <v>16467</v>
      </c>
      <c r="N63" s="6">
        <v>10147</v>
      </c>
      <c r="O63" s="7">
        <v>0.240964141534077</v>
      </c>
      <c r="P63" s="8">
        <v>462</v>
      </c>
      <c r="Q63" s="6">
        <v>390</v>
      </c>
      <c r="R63" s="7">
        <v>3.84350054203213E-2</v>
      </c>
      <c r="S63" s="7">
        <v>9.2614580859653305E-3</v>
      </c>
      <c r="T63" s="7">
        <v>1.0971265732605101E-2</v>
      </c>
      <c r="U63" s="7">
        <v>2.8056112224448902E-2</v>
      </c>
      <c r="V63" s="9">
        <v>1.3</v>
      </c>
      <c r="W63" s="90"/>
      <c r="X63" s="112"/>
      <c r="Y63" s="112"/>
    </row>
    <row r="64" spans="1:25" ht="20.399999999999999">
      <c r="A64" s="144"/>
      <c r="B64" s="144"/>
      <c r="C64" s="144"/>
      <c r="D64" s="89" t="s">
        <v>215</v>
      </c>
      <c r="E64" s="5">
        <v>44462.375434872702</v>
      </c>
      <c r="F64" s="39" t="s">
        <v>258</v>
      </c>
      <c r="G64" s="40">
        <v>119</v>
      </c>
      <c r="H64" s="41">
        <f t="shared" si="14"/>
        <v>0.25757575757575757</v>
      </c>
      <c r="I64" s="42">
        <f t="shared" si="15"/>
        <v>2.8259320826407031E-3</v>
      </c>
      <c r="J64" s="6">
        <v>42439</v>
      </c>
      <c r="K64" s="6">
        <v>42110</v>
      </c>
      <c r="L64" s="7">
        <v>0.99224769669407897</v>
      </c>
      <c r="M64" s="8">
        <v>16467</v>
      </c>
      <c r="N64" s="6">
        <v>10147</v>
      </c>
      <c r="O64" s="7">
        <v>0.240964141534077</v>
      </c>
      <c r="P64" s="8">
        <v>462</v>
      </c>
      <c r="Q64" s="6">
        <v>390</v>
      </c>
      <c r="R64" s="7">
        <v>3.84350054203213E-2</v>
      </c>
      <c r="S64" s="7">
        <v>9.2614580859653305E-3</v>
      </c>
      <c r="T64" s="7">
        <v>1.0971265732605101E-2</v>
      </c>
      <c r="U64" s="7">
        <v>2.8056112224448902E-2</v>
      </c>
      <c r="V64" s="9">
        <v>1.3</v>
      </c>
      <c r="W64" s="90"/>
      <c r="X64" s="112"/>
      <c r="Y64" s="112"/>
    </row>
    <row r="65" spans="1:25" ht="20.399999999999999">
      <c r="A65" s="144"/>
      <c r="B65" s="144"/>
      <c r="C65" s="144"/>
      <c r="D65" s="89" t="s">
        <v>215</v>
      </c>
      <c r="E65" s="5">
        <v>44462.375434872702</v>
      </c>
      <c r="F65" s="39" t="s">
        <v>259</v>
      </c>
      <c r="G65" s="40">
        <v>87</v>
      </c>
      <c r="H65" s="41">
        <f t="shared" si="14"/>
        <v>0.18831168831168832</v>
      </c>
      <c r="I65" s="42">
        <f t="shared" si="15"/>
        <v>2.0660175730230351E-3</v>
      </c>
      <c r="J65" s="6">
        <v>42439</v>
      </c>
      <c r="K65" s="6">
        <v>42110</v>
      </c>
      <c r="L65" s="7">
        <v>0.99224769669407897</v>
      </c>
      <c r="M65" s="8">
        <v>16467</v>
      </c>
      <c r="N65" s="6">
        <v>10147</v>
      </c>
      <c r="O65" s="7">
        <v>0.240964141534077</v>
      </c>
      <c r="P65" s="8">
        <v>462</v>
      </c>
      <c r="Q65" s="6">
        <v>390</v>
      </c>
      <c r="R65" s="7">
        <v>3.84350054203213E-2</v>
      </c>
      <c r="S65" s="7">
        <v>9.2614580859653305E-3</v>
      </c>
      <c r="T65" s="7">
        <v>1.0971265732605101E-2</v>
      </c>
      <c r="U65" s="7">
        <v>2.8056112224448902E-2</v>
      </c>
      <c r="V65" s="9">
        <v>1.3</v>
      </c>
      <c r="W65" s="90"/>
      <c r="X65" s="112"/>
      <c r="Y65" s="112"/>
    </row>
    <row r="66" spans="1:25" ht="20.399999999999999">
      <c r="A66" s="144"/>
      <c r="B66" s="144"/>
      <c r="C66" s="144"/>
      <c r="D66" s="89" t="s">
        <v>215</v>
      </c>
      <c r="E66" s="5">
        <v>44462.375434872702</v>
      </c>
      <c r="F66" s="39" t="s">
        <v>260</v>
      </c>
      <c r="G66" s="40">
        <v>17</v>
      </c>
      <c r="H66" s="41">
        <f t="shared" si="14"/>
        <v>3.67965367965368E-2</v>
      </c>
      <c r="I66" s="42">
        <f t="shared" si="15"/>
        <v>4.0370458323438614E-4</v>
      </c>
      <c r="J66" s="6">
        <v>42439</v>
      </c>
      <c r="K66" s="6">
        <v>42110</v>
      </c>
      <c r="L66" s="7">
        <v>0.99224769669407897</v>
      </c>
      <c r="M66" s="8">
        <v>16467</v>
      </c>
      <c r="N66" s="6">
        <v>10147</v>
      </c>
      <c r="O66" s="7">
        <v>0.240964141534077</v>
      </c>
      <c r="P66" s="8">
        <v>462</v>
      </c>
      <c r="Q66" s="6">
        <v>390</v>
      </c>
      <c r="R66" s="7">
        <v>3.84350054203213E-2</v>
      </c>
      <c r="S66" s="7">
        <v>9.2614580859653305E-3</v>
      </c>
      <c r="T66" s="7">
        <v>1.0971265732605101E-2</v>
      </c>
      <c r="U66" s="7">
        <v>2.8056112224448902E-2</v>
      </c>
      <c r="V66" s="9">
        <v>1.3</v>
      </c>
      <c r="W66" s="90"/>
      <c r="X66" s="112"/>
      <c r="Y66" s="112"/>
    </row>
    <row r="67" spans="1:25" ht="20.399999999999999">
      <c r="A67" s="144"/>
      <c r="B67" s="144"/>
      <c r="C67" s="144"/>
      <c r="D67" s="89" t="s">
        <v>215</v>
      </c>
      <c r="E67" s="5">
        <v>44462.375434872702</v>
      </c>
      <c r="F67" s="39" t="s">
        <v>261</v>
      </c>
      <c r="G67" s="40">
        <v>23</v>
      </c>
      <c r="H67" s="41">
        <f t="shared" si="14"/>
        <v>4.9783549783549784E-2</v>
      </c>
      <c r="I67" s="42">
        <f t="shared" si="15"/>
        <v>5.4618855378769893E-4</v>
      </c>
      <c r="J67" s="6">
        <v>42439</v>
      </c>
      <c r="K67" s="6">
        <v>42110</v>
      </c>
      <c r="L67" s="7">
        <v>0.99224769669407897</v>
      </c>
      <c r="M67" s="8">
        <v>16467</v>
      </c>
      <c r="N67" s="6">
        <v>10147</v>
      </c>
      <c r="O67" s="7">
        <v>0.240964141534077</v>
      </c>
      <c r="P67" s="8">
        <v>462</v>
      </c>
      <c r="Q67" s="6">
        <v>390</v>
      </c>
      <c r="R67" s="7">
        <v>3.84350054203213E-2</v>
      </c>
      <c r="S67" s="7">
        <v>9.2614580859653305E-3</v>
      </c>
      <c r="T67" s="7">
        <v>1.0971265732605101E-2</v>
      </c>
      <c r="U67" s="7">
        <v>2.8056112224448902E-2</v>
      </c>
      <c r="V67" s="9">
        <v>1.3</v>
      </c>
      <c r="W67" s="90"/>
      <c r="X67" s="112"/>
      <c r="Y67" s="112"/>
    </row>
    <row r="68" spans="1:25" ht="20.399999999999999">
      <c r="A68" s="144"/>
      <c r="B68" s="144"/>
      <c r="C68" s="144"/>
      <c r="D68" s="89" t="s">
        <v>215</v>
      </c>
      <c r="E68" s="5">
        <v>44462.375434872702</v>
      </c>
      <c r="F68" s="39" t="s">
        <v>262</v>
      </c>
      <c r="G68" s="40">
        <v>5</v>
      </c>
      <c r="H68" s="41">
        <f t="shared" ref="H68" si="16">G68/P$60</f>
        <v>1.0822510822510822E-2</v>
      </c>
      <c r="I68" s="42">
        <f t="shared" ref="I68" si="17">+G68/K$60</f>
        <v>1.1873664212776063E-4</v>
      </c>
      <c r="J68" s="6">
        <v>42439</v>
      </c>
      <c r="K68" s="6">
        <v>42110</v>
      </c>
      <c r="L68" s="7">
        <v>0.99224769669407897</v>
      </c>
      <c r="M68" s="8">
        <v>16467</v>
      </c>
      <c r="N68" s="6">
        <v>10147</v>
      </c>
      <c r="O68" s="7">
        <v>0.240964141534077</v>
      </c>
      <c r="P68" s="8">
        <v>462</v>
      </c>
      <c r="Q68" s="6">
        <v>390</v>
      </c>
      <c r="R68" s="7">
        <v>3.84350054203213E-2</v>
      </c>
      <c r="S68" s="7">
        <v>9.2614580859653305E-3</v>
      </c>
      <c r="T68" s="7">
        <v>1.0971265732605101E-2</v>
      </c>
      <c r="U68" s="7">
        <v>2.8056112224448902E-2</v>
      </c>
      <c r="V68" s="9">
        <v>1.3</v>
      </c>
      <c r="W68" s="90"/>
      <c r="X68" s="112"/>
      <c r="Y68" s="112"/>
    </row>
    <row r="69" spans="1:25" ht="20.399999999999999">
      <c r="A69" s="144"/>
      <c r="B69" s="144"/>
      <c r="C69" s="144"/>
      <c r="D69" s="89" t="s">
        <v>215</v>
      </c>
      <c r="E69" s="5">
        <v>44462.375434872702</v>
      </c>
      <c r="F69" s="39" t="s">
        <v>263</v>
      </c>
      <c r="G69" s="40">
        <v>14</v>
      </c>
      <c r="H69" s="41">
        <f t="shared" ref="H69:H70" si="18">G69/P$60</f>
        <v>3.0303030303030304E-2</v>
      </c>
      <c r="I69" s="42">
        <f t="shared" ref="I69:I70" si="19">+G69/K$60</f>
        <v>3.3246259795772977E-4</v>
      </c>
      <c r="J69" s="6">
        <v>42439</v>
      </c>
      <c r="K69" s="6">
        <v>42110</v>
      </c>
      <c r="L69" s="7">
        <v>0.99224769669407897</v>
      </c>
      <c r="M69" s="8">
        <v>16467</v>
      </c>
      <c r="N69" s="6">
        <v>10147</v>
      </c>
      <c r="O69" s="7">
        <v>0.240964141534077</v>
      </c>
      <c r="P69" s="8">
        <v>462</v>
      </c>
      <c r="Q69" s="6">
        <v>390</v>
      </c>
      <c r="R69" s="7">
        <v>3.84350054203213E-2</v>
      </c>
      <c r="S69" s="7">
        <v>9.2614580859653305E-3</v>
      </c>
      <c r="T69" s="7">
        <v>1.0971265732605101E-2</v>
      </c>
      <c r="U69" s="7">
        <v>2.8056112224448902E-2</v>
      </c>
      <c r="V69" s="9">
        <v>1.3</v>
      </c>
      <c r="W69" s="90"/>
      <c r="X69" s="112"/>
      <c r="Y69" s="112"/>
    </row>
    <row r="70" spans="1:25" ht="20.399999999999999">
      <c r="A70" s="144"/>
      <c r="B70" s="144"/>
      <c r="C70" s="144"/>
      <c r="D70" s="89" t="s">
        <v>215</v>
      </c>
      <c r="E70" s="5">
        <v>44462.375434872702</v>
      </c>
      <c r="F70" s="39" t="s">
        <v>264</v>
      </c>
      <c r="G70" s="40">
        <v>2</v>
      </c>
      <c r="H70" s="41">
        <f t="shared" si="18"/>
        <v>4.329004329004329E-3</v>
      </c>
      <c r="I70" s="42">
        <f t="shared" si="19"/>
        <v>4.7494656851104253E-5</v>
      </c>
      <c r="J70" s="6">
        <v>42439</v>
      </c>
      <c r="K70" s="6">
        <v>42110</v>
      </c>
      <c r="L70" s="7">
        <v>0.99224769669407897</v>
      </c>
      <c r="M70" s="8">
        <v>16467</v>
      </c>
      <c r="N70" s="6">
        <v>10147</v>
      </c>
      <c r="O70" s="7">
        <v>0.240964141534077</v>
      </c>
      <c r="P70" s="8">
        <v>462</v>
      </c>
      <c r="Q70" s="6">
        <v>390</v>
      </c>
      <c r="R70" s="7">
        <v>3.84350054203213E-2</v>
      </c>
      <c r="S70" s="7">
        <v>9.2614580859653305E-3</v>
      </c>
      <c r="T70" s="7">
        <v>1.0971265732605101E-2</v>
      </c>
      <c r="U70" s="7">
        <v>2.8056112224448902E-2</v>
      </c>
      <c r="V70" s="9">
        <v>1.3</v>
      </c>
      <c r="W70" s="90"/>
      <c r="X70" s="112"/>
      <c r="Y70" s="112"/>
    </row>
    <row r="71" spans="1:25">
      <c r="A71" s="144"/>
      <c r="B71" s="144"/>
      <c r="C71" s="144"/>
      <c r="D71" s="89"/>
      <c r="E71" s="5"/>
      <c r="F71" s="5"/>
      <c r="G71" s="5"/>
      <c r="H71" s="5"/>
      <c r="I71" s="5"/>
      <c r="J71" s="6"/>
      <c r="K71" s="6"/>
      <c r="L71" s="7"/>
      <c r="M71" s="8"/>
      <c r="N71" s="6"/>
      <c r="O71" s="7"/>
      <c r="P71" s="8"/>
      <c r="Q71" s="6"/>
      <c r="R71" s="7"/>
      <c r="S71" s="7"/>
      <c r="T71" s="7"/>
      <c r="U71" s="7"/>
      <c r="V71" s="9"/>
      <c r="W71" s="90"/>
      <c r="X71" s="112"/>
      <c r="Y71" s="112"/>
    </row>
    <row r="72" spans="1:25">
      <c r="A72" s="144"/>
      <c r="B72" s="144"/>
      <c r="C72" s="145"/>
      <c r="D72" s="89" t="s">
        <v>217</v>
      </c>
      <c r="E72" s="5">
        <v>44463.375503391202</v>
      </c>
      <c r="F72" s="5"/>
      <c r="G72" s="5"/>
      <c r="H72" s="5"/>
      <c r="I72" s="5"/>
      <c r="J72" s="6">
        <v>4615</v>
      </c>
      <c r="K72" s="6">
        <v>4564</v>
      </c>
      <c r="L72" s="7">
        <v>0.98894907908992402</v>
      </c>
      <c r="M72" s="8">
        <v>1360</v>
      </c>
      <c r="N72" s="6">
        <v>780</v>
      </c>
      <c r="O72" s="7">
        <v>0.17090271691498701</v>
      </c>
      <c r="P72" s="8">
        <v>45</v>
      </c>
      <c r="Q72" s="6">
        <v>27</v>
      </c>
      <c r="R72" s="7">
        <v>3.4615384615384603E-2</v>
      </c>
      <c r="S72" s="7">
        <v>5.9158632778264697E-3</v>
      </c>
      <c r="T72" s="7">
        <v>9.8597721297107796E-3</v>
      </c>
      <c r="U72" s="7">
        <v>3.3088235294117599E-2</v>
      </c>
      <c r="V72" s="9">
        <v>3.2</v>
      </c>
      <c r="W72" s="90" t="s">
        <v>214</v>
      </c>
      <c r="X72" s="100"/>
      <c r="Y72" s="100"/>
    </row>
    <row r="73" spans="1:25">
      <c r="A73" s="144"/>
      <c r="B73" s="144"/>
      <c r="C73" s="110"/>
      <c r="D73" s="89" t="s">
        <v>217</v>
      </c>
      <c r="E73" s="5">
        <v>44463.375503391202</v>
      </c>
      <c r="F73" s="39" t="s">
        <v>243</v>
      </c>
      <c r="G73" s="40">
        <v>2</v>
      </c>
      <c r="H73" s="41">
        <f>G73/P$72</f>
        <v>4.4444444444444446E-2</v>
      </c>
      <c r="I73" s="42">
        <f>+G73/K$72</f>
        <v>4.3821209465381246E-4</v>
      </c>
      <c r="J73" s="6">
        <v>4615</v>
      </c>
      <c r="K73" s="6">
        <v>4564</v>
      </c>
      <c r="L73" s="7">
        <v>0.98894907908992402</v>
      </c>
      <c r="M73" s="8">
        <v>1360</v>
      </c>
      <c r="N73" s="6">
        <v>780</v>
      </c>
      <c r="O73" s="7">
        <v>0.17090271691498701</v>
      </c>
      <c r="P73" s="8">
        <v>45</v>
      </c>
      <c r="Q73" s="6">
        <v>27</v>
      </c>
      <c r="R73" s="7">
        <v>3.4615384615384603E-2</v>
      </c>
      <c r="S73" s="7">
        <v>5.9158632778264697E-3</v>
      </c>
      <c r="T73" s="7">
        <v>9.8597721297107796E-3</v>
      </c>
      <c r="U73" s="7">
        <v>3.3088235294117599E-2</v>
      </c>
      <c r="V73" s="9">
        <v>3.2</v>
      </c>
      <c r="W73" s="90"/>
      <c r="X73" s="112"/>
      <c r="Y73" s="112"/>
    </row>
    <row r="74" spans="1:25">
      <c r="A74" s="144"/>
      <c r="B74" s="144"/>
      <c r="C74" s="110"/>
      <c r="D74" s="89" t="s">
        <v>217</v>
      </c>
      <c r="E74" s="5">
        <v>44463.375503391202</v>
      </c>
      <c r="F74" s="39" t="s">
        <v>244</v>
      </c>
      <c r="G74" s="40">
        <v>0</v>
      </c>
      <c r="H74" s="41">
        <f t="shared" ref="H74:H84" si="20">G74/P$72</f>
        <v>0</v>
      </c>
      <c r="I74" s="42">
        <f t="shared" ref="I74:I84" si="21">+G74/K$72</f>
        <v>0</v>
      </c>
      <c r="J74" s="6">
        <v>4615</v>
      </c>
      <c r="K74" s="6">
        <v>4564</v>
      </c>
      <c r="L74" s="7">
        <v>0.98894907908992402</v>
      </c>
      <c r="M74" s="8">
        <v>1360</v>
      </c>
      <c r="N74" s="6">
        <v>780</v>
      </c>
      <c r="O74" s="7">
        <v>0.17090271691498701</v>
      </c>
      <c r="P74" s="8">
        <v>45</v>
      </c>
      <c r="Q74" s="6">
        <v>27</v>
      </c>
      <c r="R74" s="7">
        <v>3.4615384615384603E-2</v>
      </c>
      <c r="S74" s="7">
        <v>5.9158632778264697E-3</v>
      </c>
      <c r="T74" s="7">
        <v>9.8597721297107796E-3</v>
      </c>
      <c r="U74" s="7">
        <v>3.3088235294117599E-2</v>
      </c>
      <c r="V74" s="9">
        <v>3.2</v>
      </c>
      <c r="W74" s="90"/>
      <c r="X74" s="112"/>
      <c r="Y74" s="112"/>
    </row>
    <row r="75" spans="1:25">
      <c r="A75" s="144"/>
      <c r="B75" s="144"/>
      <c r="C75" s="110"/>
      <c r="D75" s="89" t="s">
        <v>217</v>
      </c>
      <c r="E75" s="5">
        <v>44463.375503391202</v>
      </c>
      <c r="F75" s="39" t="s">
        <v>245</v>
      </c>
      <c r="G75" s="40">
        <v>3</v>
      </c>
      <c r="H75" s="41">
        <f t="shared" si="20"/>
        <v>6.6666666666666666E-2</v>
      </c>
      <c r="I75" s="42">
        <f t="shared" si="21"/>
        <v>6.5731814198071868E-4</v>
      </c>
      <c r="J75" s="6">
        <v>4615</v>
      </c>
      <c r="K75" s="6">
        <v>4564</v>
      </c>
      <c r="L75" s="7">
        <v>0.98894907908992402</v>
      </c>
      <c r="M75" s="8">
        <v>1360</v>
      </c>
      <c r="N75" s="6">
        <v>780</v>
      </c>
      <c r="O75" s="7">
        <v>0.17090271691498701</v>
      </c>
      <c r="P75" s="8">
        <v>45</v>
      </c>
      <c r="Q75" s="6">
        <v>27</v>
      </c>
      <c r="R75" s="7">
        <v>3.4615384615384603E-2</v>
      </c>
      <c r="S75" s="7">
        <v>5.9158632778264697E-3</v>
      </c>
      <c r="T75" s="7">
        <v>9.8597721297107796E-3</v>
      </c>
      <c r="U75" s="7">
        <v>3.3088235294117599E-2</v>
      </c>
      <c r="V75" s="9">
        <v>3.2</v>
      </c>
      <c r="W75" s="90"/>
      <c r="X75" s="112"/>
      <c r="Y75" s="112"/>
    </row>
    <row r="76" spans="1:25">
      <c r="A76" s="144"/>
      <c r="B76" s="144"/>
      <c r="C76" s="110"/>
      <c r="D76" s="89" t="s">
        <v>217</v>
      </c>
      <c r="E76" s="5">
        <v>44463.375503391202</v>
      </c>
      <c r="F76" s="39" t="s">
        <v>255</v>
      </c>
      <c r="G76" s="40">
        <v>5</v>
      </c>
      <c r="H76" s="41">
        <f t="shared" si="20"/>
        <v>0.1111111111111111</v>
      </c>
      <c r="I76" s="42">
        <f t="shared" si="21"/>
        <v>1.0955302366345311E-3</v>
      </c>
      <c r="J76" s="6">
        <v>4615</v>
      </c>
      <c r="K76" s="6">
        <v>4564</v>
      </c>
      <c r="L76" s="7">
        <v>0.98894907908992402</v>
      </c>
      <c r="M76" s="8">
        <v>1360</v>
      </c>
      <c r="N76" s="6">
        <v>780</v>
      </c>
      <c r="O76" s="7">
        <v>0.17090271691498701</v>
      </c>
      <c r="P76" s="8">
        <v>45</v>
      </c>
      <c r="Q76" s="6">
        <v>27</v>
      </c>
      <c r="R76" s="7">
        <v>3.4615384615384603E-2</v>
      </c>
      <c r="S76" s="7">
        <v>5.9158632778264697E-3</v>
      </c>
      <c r="T76" s="7">
        <v>9.8597721297107796E-3</v>
      </c>
      <c r="U76" s="7">
        <v>3.3088235294117599E-2</v>
      </c>
      <c r="V76" s="9">
        <v>3.2</v>
      </c>
      <c r="W76" s="90"/>
      <c r="X76" s="112"/>
      <c r="Y76" s="112"/>
    </row>
    <row r="77" spans="1:25">
      <c r="A77" s="144"/>
      <c r="B77" s="144"/>
      <c r="C77" s="110"/>
      <c r="D77" s="89" t="s">
        <v>217</v>
      </c>
      <c r="E77" s="5">
        <v>44463.375503391202</v>
      </c>
      <c r="F77" s="39" t="s">
        <v>246</v>
      </c>
      <c r="G77" s="40">
        <v>5</v>
      </c>
      <c r="H77" s="41">
        <f t="shared" si="20"/>
        <v>0.1111111111111111</v>
      </c>
      <c r="I77" s="42">
        <f t="shared" si="21"/>
        <v>1.0955302366345311E-3</v>
      </c>
      <c r="J77" s="6">
        <v>4615</v>
      </c>
      <c r="K77" s="6">
        <v>4564</v>
      </c>
      <c r="L77" s="7">
        <v>0.98894907908992402</v>
      </c>
      <c r="M77" s="8">
        <v>1360</v>
      </c>
      <c r="N77" s="6">
        <v>780</v>
      </c>
      <c r="O77" s="7">
        <v>0.17090271691498701</v>
      </c>
      <c r="P77" s="8">
        <v>45</v>
      </c>
      <c r="Q77" s="6">
        <v>27</v>
      </c>
      <c r="R77" s="7">
        <v>3.4615384615384603E-2</v>
      </c>
      <c r="S77" s="7">
        <v>5.9158632778264697E-3</v>
      </c>
      <c r="T77" s="7">
        <v>9.8597721297107796E-3</v>
      </c>
      <c r="U77" s="7">
        <v>3.3088235294117599E-2</v>
      </c>
      <c r="V77" s="9">
        <v>3.2</v>
      </c>
      <c r="W77" s="90"/>
      <c r="X77" s="112"/>
      <c r="Y77" s="112"/>
    </row>
    <row r="78" spans="1:25">
      <c r="A78" s="144"/>
      <c r="B78" s="144"/>
      <c r="C78" s="110"/>
      <c r="D78" s="89" t="s">
        <v>217</v>
      </c>
      <c r="E78" s="5">
        <v>44463.375503391202</v>
      </c>
      <c r="F78" s="39" t="s">
        <v>247</v>
      </c>
      <c r="G78" s="40">
        <v>1</v>
      </c>
      <c r="H78" s="41">
        <f t="shared" si="20"/>
        <v>2.2222222222222223E-2</v>
      </c>
      <c r="I78" s="42">
        <f t="shared" si="21"/>
        <v>2.1910604732690623E-4</v>
      </c>
      <c r="J78" s="6">
        <v>4615</v>
      </c>
      <c r="K78" s="6">
        <v>4564</v>
      </c>
      <c r="L78" s="7">
        <v>0.98894907908992402</v>
      </c>
      <c r="M78" s="8">
        <v>1360</v>
      </c>
      <c r="N78" s="6">
        <v>780</v>
      </c>
      <c r="O78" s="7">
        <v>0.17090271691498701</v>
      </c>
      <c r="P78" s="8">
        <v>45</v>
      </c>
      <c r="Q78" s="6">
        <v>27</v>
      </c>
      <c r="R78" s="7">
        <v>3.4615384615384603E-2</v>
      </c>
      <c r="S78" s="7">
        <v>5.9158632778264697E-3</v>
      </c>
      <c r="T78" s="7">
        <v>9.8597721297107796E-3</v>
      </c>
      <c r="U78" s="7">
        <v>3.3088235294117599E-2</v>
      </c>
      <c r="V78" s="9">
        <v>3.2</v>
      </c>
      <c r="W78" s="90"/>
      <c r="X78" s="112"/>
      <c r="Y78" s="112"/>
    </row>
    <row r="79" spans="1:25">
      <c r="A79" s="144"/>
      <c r="B79" s="144"/>
      <c r="C79" s="110"/>
      <c r="D79" s="89" t="s">
        <v>217</v>
      </c>
      <c r="E79" s="5">
        <v>44463.375503391202</v>
      </c>
      <c r="F79" s="39" t="s">
        <v>248</v>
      </c>
      <c r="G79" s="40">
        <v>3</v>
      </c>
      <c r="H79" s="41">
        <f t="shared" si="20"/>
        <v>6.6666666666666666E-2</v>
      </c>
      <c r="I79" s="42">
        <f t="shared" si="21"/>
        <v>6.5731814198071868E-4</v>
      </c>
      <c r="J79" s="6">
        <v>4615</v>
      </c>
      <c r="K79" s="6">
        <v>4564</v>
      </c>
      <c r="L79" s="7">
        <v>0.98894907908992402</v>
      </c>
      <c r="M79" s="8">
        <v>1360</v>
      </c>
      <c r="N79" s="6">
        <v>780</v>
      </c>
      <c r="O79" s="7">
        <v>0.17090271691498701</v>
      </c>
      <c r="P79" s="8">
        <v>45</v>
      </c>
      <c r="Q79" s="6">
        <v>27</v>
      </c>
      <c r="R79" s="7">
        <v>3.4615384615384603E-2</v>
      </c>
      <c r="S79" s="7">
        <v>5.9158632778264697E-3</v>
      </c>
      <c r="T79" s="7">
        <v>9.8597721297107796E-3</v>
      </c>
      <c r="U79" s="7">
        <v>3.3088235294117599E-2</v>
      </c>
      <c r="V79" s="9">
        <v>3.2</v>
      </c>
      <c r="W79" s="90"/>
      <c r="X79" s="112"/>
      <c r="Y79" s="112"/>
    </row>
    <row r="80" spans="1:25">
      <c r="A80" s="144"/>
      <c r="B80" s="144"/>
      <c r="C80" s="110"/>
      <c r="D80" s="89" t="s">
        <v>217</v>
      </c>
      <c r="E80" s="5">
        <v>44463.375503391202</v>
      </c>
      <c r="F80" s="39" t="s">
        <v>249</v>
      </c>
      <c r="G80" s="40">
        <v>8</v>
      </c>
      <c r="H80" s="41">
        <f t="shared" si="20"/>
        <v>0.17777777777777778</v>
      </c>
      <c r="I80" s="42">
        <f t="shared" si="21"/>
        <v>1.7528483786152498E-3</v>
      </c>
      <c r="J80" s="6">
        <v>4615</v>
      </c>
      <c r="K80" s="6">
        <v>4564</v>
      </c>
      <c r="L80" s="7">
        <v>0.98894907908992402</v>
      </c>
      <c r="M80" s="8">
        <v>1360</v>
      </c>
      <c r="N80" s="6">
        <v>780</v>
      </c>
      <c r="O80" s="7">
        <v>0.17090271691498701</v>
      </c>
      <c r="P80" s="8">
        <v>45</v>
      </c>
      <c r="Q80" s="6">
        <v>27</v>
      </c>
      <c r="R80" s="7">
        <v>3.4615384615384603E-2</v>
      </c>
      <c r="S80" s="7">
        <v>5.9158632778264697E-3</v>
      </c>
      <c r="T80" s="7">
        <v>9.8597721297107796E-3</v>
      </c>
      <c r="U80" s="7">
        <v>3.3088235294117599E-2</v>
      </c>
      <c r="V80" s="9">
        <v>3.2</v>
      </c>
      <c r="W80" s="90"/>
      <c r="X80" s="112"/>
      <c r="Y80" s="112"/>
    </row>
    <row r="81" spans="1:25">
      <c r="A81" s="144"/>
      <c r="B81" s="144"/>
      <c r="C81" s="110"/>
      <c r="D81" s="89" t="s">
        <v>217</v>
      </c>
      <c r="E81" s="5">
        <v>44463.375503391202</v>
      </c>
      <c r="F81" s="39" t="s">
        <v>250</v>
      </c>
      <c r="G81" s="40">
        <v>2</v>
      </c>
      <c r="H81" s="41">
        <f t="shared" si="20"/>
        <v>4.4444444444444446E-2</v>
      </c>
      <c r="I81" s="42">
        <f t="shared" si="21"/>
        <v>4.3821209465381246E-4</v>
      </c>
      <c r="J81" s="6">
        <v>4615</v>
      </c>
      <c r="K81" s="6">
        <v>4564</v>
      </c>
      <c r="L81" s="7">
        <v>0.98894907908992402</v>
      </c>
      <c r="M81" s="8">
        <v>1360</v>
      </c>
      <c r="N81" s="6">
        <v>780</v>
      </c>
      <c r="O81" s="7">
        <v>0.17090271691498701</v>
      </c>
      <c r="P81" s="8">
        <v>45</v>
      </c>
      <c r="Q81" s="6">
        <v>27</v>
      </c>
      <c r="R81" s="7">
        <v>3.4615384615384603E-2</v>
      </c>
      <c r="S81" s="7">
        <v>5.9158632778264697E-3</v>
      </c>
      <c r="T81" s="7">
        <v>9.8597721297107796E-3</v>
      </c>
      <c r="U81" s="7">
        <v>3.3088235294117599E-2</v>
      </c>
      <c r="V81" s="9">
        <v>3.2</v>
      </c>
      <c r="W81" s="90"/>
      <c r="X81" s="112"/>
      <c r="Y81" s="112"/>
    </row>
    <row r="82" spans="1:25">
      <c r="A82" s="144"/>
      <c r="B82" s="144"/>
      <c r="C82" s="110"/>
      <c r="D82" s="89" t="s">
        <v>217</v>
      </c>
      <c r="E82" s="5">
        <v>44463.375503391202</v>
      </c>
      <c r="F82" s="39" t="s">
        <v>251</v>
      </c>
      <c r="G82" s="40">
        <v>3</v>
      </c>
      <c r="H82" s="41">
        <f t="shared" si="20"/>
        <v>6.6666666666666666E-2</v>
      </c>
      <c r="I82" s="42">
        <f t="shared" si="21"/>
        <v>6.5731814198071868E-4</v>
      </c>
      <c r="J82" s="6">
        <v>4615</v>
      </c>
      <c r="K82" s="6">
        <v>4564</v>
      </c>
      <c r="L82" s="7">
        <v>0.98894907908992402</v>
      </c>
      <c r="M82" s="8">
        <v>1360</v>
      </c>
      <c r="N82" s="6">
        <v>780</v>
      </c>
      <c r="O82" s="7">
        <v>0.17090271691498701</v>
      </c>
      <c r="P82" s="8">
        <v>45</v>
      </c>
      <c r="Q82" s="6">
        <v>27</v>
      </c>
      <c r="R82" s="7">
        <v>3.4615384615384603E-2</v>
      </c>
      <c r="S82" s="7">
        <v>5.9158632778264697E-3</v>
      </c>
      <c r="T82" s="7">
        <v>9.8597721297107796E-3</v>
      </c>
      <c r="U82" s="7">
        <v>3.3088235294117599E-2</v>
      </c>
      <c r="V82" s="9">
        <v>3.2</v>
      </c>
      <c r="W82" s="90"/>
      <c r="X82" s="112"/>
      <c r="Y82" s="112"/>
    </row>
    <row r="83" spans="1:25">
      <c r="A83" s="144"/>
      <c r="B83" s="144"/>
      <c r="C83" s="110"/>
      <c r="D83" s="89" t="s">
        <v>217</v>
      </c>
      <c r="E83" s="5">
        <v>44463.375503391202</v>
      </c>
      <c r="F83" s="39" t="s">
        <v>252</v>
      </c>
      <c r="G83" s="40">
        <v>4</v>
      </c>
      <c r="H83" s="41">
        <f t="shared" si="20"/>
        <v>8.8888888888888892E-2</v>
      </c>
      <c r="I83" s="42">
        <f t="shared" si="21"/>
        <v>8.7642418930762491E-4</v>
      </c>
      <c r="J83" s="6">
        <v>4615</v>
      </c>
      <c r="K83" s="6">
        <v>4564</v>
      </c>
      <c r="L83" s="7">
        <v>0.98894907908992402</v>
      </c>
      <c r="M83" s="8">
        <v>1360</v>
      </c>
      <c r="N83" s="6">
        <v>780</v>
      </c>
      <c r="O83" s="7">
        <v>0.17090271691498701</v>
      </c>
      <c r="P83" s="8">
        <v>45</v>
      </c>
      <c r="Q83" s="6">
        <v>27</v>
      </c>
      <c r="R83" s="7">
        <v>3.4615384615384603E-2</v>
      </c>
      <c r="S83" s="7">
        <v>5.9158632778264697E-3</v>
      </c>
      <c r="T83" s="7">
        <v>9.8597721297107796E-3</v>
      </c>
      <c r="U83" s="7">
        <v>3.3088235294117599E-2</v>
      </c>
      <c r="V83" s="9">
        <v>3.2</v>
      </c>
      <c r="W83" s="90"/>
      <c r="X83" s="112"/>
      <c r="Y83" s="112"/>
    </row>
    <row r="84" spans="1:25">
      <c r="A84" s="144"/>
      <c r="B84" s="144"/>
      <c r="C84" s="110"/>
      <c r="D84" s="89" t="s">
        <v>217</v>
      </c>
      <c r="E84" s="5">
        <v>44463.375503391202</v>
      </c>
      <c r="F84" s="39" t="s">
        <v>253</v>
      </c>
      <c r="G84" s="40">
        <v>2</v>
      </c>
      <c r="H84" s="41">
        <f t="shared" si="20"/>
        <v>4.4444444444444446E-2</v>
      </c>
      <c r="I84" s="42">
        <f t="shared" si="21"/>
        <v>4.3821209465381246E-4</v>
      </c>
      <c r="J84" s="6">
        <v>4615</v>
      </c>
      <c r="K84" s="6">
        <v>4564</v>
      </c>
      <c r="L84" s="7">
        <v>0.98894907908992402</v>
      </c>
      <c r="M84" s="8">
        <v>1360</v>
      </c>
      <c r="N84" s="6">
        <v>780</v>
      </c>
      <c r="O84" s="7">
        <v>0.17090271691498701</v>
      </c>
      <c r="P84" s="8">
        <v>45</v>
      </c>
      <c r="Q84" s="6">
        <v>27</v>
      </c>
      <c r="R84" s="7">
        <v>3.4615384615384603E-2</v>
      </c>
      <c r="S84" s="7">
        <v>5.9158632778264697E-3</v>
      </c>
      <c r="T84" s="7">
        <v>9.8597721297107796E-3</v>
      </c>
      <c r="U84" s="7">
        <v>3.3088235294117599E-2</v>
      </c>
      <c r="V84" s="9">
        <v>3.2</v>
      </c>
      <c r="W84" s="90"/>
      <c r="X84" s="112"/>
      <c r="Y84" s="112"/>
    </row>
    <row r="85" spans="1:25">
      <c r="A85" s="144"/>
      <c r="B85" s="145"/>
      <c r="C85" s="146" t="s">
        <v>59</v>
      </c>
      <c r="D85" s="140"/>
      <c r="E85" s="99" t="s">
        <v>0</v>
      </c>
      <c r="F85" s="99"/>
      <c r="G85" s="99"/>
      <c r="H85" s="99"/>
      <c r="I85" s="99"/>
      <c r="J85" s="13">
        <v>129864</v>
      </c>
      <c r="K85" s="13">
        <v>129107</v>
      </c>
      <c r="L85" s="14">
        <v>0.99417082486293396</v>
      </c>
      <c r="M85" s="15">
        <v>51918</v>
      </c>
      <c r="N85" s="13">
        <v>30807</v>
      </c>
      <c r="O85" s="14">
        <v>0.238616031663659</v>
      </c>
      <c r="P85" s="15">
        <v>1282</v>
      </c>
      <c r="Q85" s="13">
        <v>977</v>
      </c>
      <c r="R85" s="14">
        <v>3.1713571590872201E-2</v>
      </c>
      <c r="S85" s="14">
        <v>7.56736660289527E-3</v>
      </c>
      <c r="T85" s="14">
        <v>9.9297481933589993E-3</v>
      </c>
      <c r="U85" s="14">
        <v>2.4692784775992901E-2</v>
      </c>
      <c r="V85" s="99" t="s">
        <v>0</v>
      </c>
      <c r="W85" s="99" t="s">
        <v>0</v>
      </c>
      <c r="X85" s="100"/>
      <c r="Y85" s="100"/>
    </row>
    <row r="86" spans="1:25">
      <c r="A86" s="145"/>
      <c r="B86" s="147" t="s">
        <v>218</v>
      </c>
      <c r="C86" s="139"/>
      <c r="D86" s="140"/>
      <c r="E86" s="92" t="s">
        <v>0</v>
      </c>
      <c r="F86" s="92"/>
      <c r="G86" s="92"/>
      <c r="H86" s="92"/>
      <c r="I86" s="92"/>
      <c r="J86" s="17">
        <v>328849</v>
      </c>
      <c r="K86" s="17">
        <v>327519</v>
      </c>
      <c r="L86" s="18">
        <v>0.99595559055980099</v>
      </c>
      <c r="M86" s="19">
        <v>173580</v>
      </c>
      <c r="N86" s="17">
        <v>91593</v>
      </c>
      <c r="O86" s="18">
        <v>0.27965705806380697</v>
      </c>
      <c r="P86" s="19">
        <v>21641</v>
      </c>
      <c r="Q86" s="17">
        <v>15016</v>
      </c>
      <c r="R86" s="18">
        <v>0.163942659373533</v>
      </c>
      <c r="S86" s="18">
        <v>4.5847721811559002E-2</v>
      </c>
      <c r="T86" s="18">
        <v>6.6075555921946499E-2</v>
      </c>
      <c r="U86" s="18">
        <v>0.124674501670699</v>
      </c>
      <c r="V86" s="92" t="s">
        <v>0</v>
      </c>
      <c r="W86" s="92" t="s">
        <v>0</v>
      </c>
      <c r="X86" s="100"/>
      <c r="Y86" s="100"/>
    </row>
    <row r="87" spans="1:25">
      <c r="A87" s="138" t="s">
        <v>219</v>
      </c>
      <c r="B87" s="139"/>
      <c r="C87" s="139"/>
      <c r="D87" s="140"/>
      <c r="E87" s="97" t="s">
        <v>0</v>
      </c>
      <c r="F87" s="97"/>
      <c r="G87" s="97"/>
      <c r="H87" s="97"/>
      <c r="I87" s="97"/>
      <c r="J87" s="21">
        <v>328849</v>
      </c>
      <c r="K87" s="21">
        <v>327519</v>
      </c>
      <c r="L87" s="22">
        <v>0.99595559055980099</v>
      </c>
      <c r="M87" s="23">
        <v>173580</v>
      </c>
      <c r="N87" s="21">
        <v>91593</v>
      </c>
      <c r="O87" s="22">
        <v>0.27965705806380697</v>
      </c>
      <c r="P87" s="23">
        <v>21641</v>
      </c>
      <c r="Q87" s="21">
        <v>15016</v>
      </c>
      <c r="R87" s="22">
        <v>0.163942659373533</v>
      </c>
      <c r="S87" s="22">
        <v>4.5847721811559002E-2</v>
      </c>
      <c r="T87" s="22">
        <v>6.6075555921946499E-2</v>
      </c>
      <c r="U87" s="22">
        <v>0.124674501670699</v>
      </c>
      <c r="V87" s="97" t="s">
        <v>0</v>
      </c>
      <c r="W87" s="97" t="s">
        <v>0</v>
      </c>
      <c r="X87" s="100"/>
      <c r="Y87" s="100"/>
    </row>
    <row r="88" spans="1:25">
      <c r="A88" s="141" t="s">
        <v>220</v>
      </c>
      <c r="B88" s="139"/>
      <c r="C88" s="139"/>
      <c r="D88" s="140"/>
      <c r="E88" s="98" t="s">
        <v>0</v>
      </c>
      <c r="F88" s="98"/>
      <c r="G88" s="98"/>
      <c r="H88" s="98"/>
      <c r="I88" s="98"/>
      <c r="J88" s="25">
        <v>328849</v>
      </c>
      <c r="K88" s="25">
        <v>327519</v>
      </c>
      <c r="L88" s="26">
        <v>0.99595559055980099</v>
      </c>
      <c r="M88" s="27">
        <v>173580</v>
      </c>
      <c r="N88" s="25">
        <v>91593</v>
      </c>
      <c r="O88" s="26">
        <v>0.27965705806380697</v>
      </c>
      <c r="P88" s="27">
        <v>21641</v>
      </c>
      <c r="Q88" s="25">
        <v>15016</v>
      </c>
      <c r="R88" s="26">
        <v>0.163942659373533</v>
      </c>
      <c r="S88" s="26">
        <v>4.5847721811559002E-2</v>
      </c>
      <c r="T88" s="26">
        <v>6.6075555921946499E-2</v>
      </c>
      <c r="U88" s="26">
        <v>0.124674501670699</v>
      </c>
      <c r="V88" s="98" t="s">
        <v>0</v>
      </c>
      <c r="W88" s="98" t="s">
        <v>0</v>
      </c>
      <c r="X88" s="100"/>
      <c r="Y88" s="100"/>
    </row>
    <row r="89" spans="1:25" ht="0" hidden="1" customHeight="1"/>
  </sheetData>
  <autoFilter ref="A3:W3" xr:uid="{121A7830-CD5B-489E-8AF0-8BE9779CB09F}"/>
  <mergeCells count="10">
    <mergeCell ref="A87:D87"/>
    <mergeCell ref="A88:D88"/>
    <mergeCell ref="A2:E2"/>
    <mergeCell ref="A4:A86"/>
    <mergeCell ref="B4:B85"/>
    <mergeCell ref="C4:C33"/>
    <mergeCell ref="C39:D39"/>
    <mergeCell ref="C40:C72"/>
    <mergeCell ref="C85:D85"/>
    <mergeCell ref="B86:D86"/>
  </mergeCells>
  <hyperlinks>
    <hyperlink ref="D4" r:id="rId1" xr:uid="{07F5EB61-2276-42D5-BF31-530F273657DD}"/>
    <hyperlink ref="D12" r:id="rId2" xr:uid="{5246E399-0844-41B9-8F8E-A83F70CE64DB}"/>
    <hyperlink ref="D19" r:id="rId3" xr:uid="{18720ADD-D7E5-4335-B1C4-0EA17735C563}"/>
    <hyperlink ref="D26" r:id="rId4" xr:uid="{3D6633E5-E131-4C54-930D-846B4D961407}"/>
    <hyperlink ref="D33" r:id="rId5" xr:uid="{750B3E43-E46B-428A-9FBE-01612D166A12}"/>
    <hyperlink ref="D40" r:id="rId6" xr:uid="{FEF03AC5-6CA6-46BC-9712-7A8994D5E758}"/>
    <hyperlink ref="D43" r:id="rId7" xr:uid="{94C9BD6C-5367-46A2-B27D-02A3D4FECC34}"/>
    <hyperlink ref="D46" r:id="rId8" xr:uid="{DD4F294F-8FC4-45DC-842E-4CF42997B0E7}"/>
    <hyperlink ref="D60" r:id="rId9" xr:uid="{E96F9985-8349-4834-AF02-973311EE1169}"/>
    <hyperlink ref="D72" r:id="rId10" xr:uid="{ADEB26DB-AE0B-44BE-9DAF-9720601AEE75}"/>
    <hyperlink ref="D5" r:id="rId11" xr:uid="{7244F25C-120D-4257-B4F3-93C2E6E90E5E}"/>
    <hyperlink ref="D6" r:id="rId12" xr:uid="{F68F100E-7B4A-486C-A0F4-EB24AFC16067}"/>
    <hyperlink ref="D7" r:id="rId13" xr:uid="{14D320C9-E48C-4A8D-874E-8A95F875677A}"/>
    <hyperlink ref="D8" r:id="rId14" xr:uid="{0382BFB2-1513-45FE-894A-0B93E20580B8}"/>
    <hyperlink ref="D9" r:id="rId15" xr:uid="{BDC0A6A3-49D8-4763-8E8F-AA9B17F4934B}"/>
    <hyperlink ref="D10" r:id="rId16" xr:uid="{035E017F-AC1B-47FA-89FA-70E22706E3E4}"/>
    <hyperlink ref="D13" r:id="rId17" xr:uid="{6D4D0D94-48AE-4748-9A6A-185D5C15FA03}"/>
    <hyperlink ref="D14" r:id="rId18" xr:uid="{EA7D5B98-712A-478C-94E2-4EFCF6DE5468}"/>
    <hyperlink ref="D15" r:id="rId19" xr:uid="{6EE39E77-9160-4E0E-BFD1-5440EED81CBE}"/>
    <hyperlink ref="D16" r:id="rId20" xr:uid="{6CEF3661-368B-4751-A486-3A2428C9BDF8}"/>
    <hyperlink ref="D17" r:id="rId21" xr:uid="{A3E77E1F-9D97-4D2C-867D-39AE1F71D4A0}"/>
    <hyperlink ref="D20" r:id="rId22" xr:uid="{A34F9F59-711F-4E32-8C0F-9C1E015523F2}"/>
    <hyperlink ref="D21" r:id="rId23" xr:uid="{4F0C271B-A9EB-4123-9CB5-7AA185D28D5F}"/>
    <hyperlink ref="D22" r:id="rId24" xr:uid="{E3473480-7A2D-4096-ACA1-9EC8836A46A0}"/>
    <hyperlink ref="D23" r:id="rId25" xr:uid="{180AAF00-0D53-4D57-9573-05D726317633}"/>
    <hyperlink ref="D24" r:id="rId26" xr:uid="{8307A4CC-1176-47A5-BBEB-649B6CEC9794}"/>
    <hyperlink ref="D27" r:id="rId27" xr:uid="{555812D8-51DF-4EC5-AE45-16609E91A61E}"/>
    <hyperlink ref="D28" r:id="rId28" xr:uid="{3262B181-D4DF-40BA-A025-5419F347BBB6}"/>
    <hyperlink ref="D29" r:id="rId29" xr:uid="{FCAA6AFF-4F22-43F6-A4A8-C799FD31B5AC}"/>
    <hyperlink ref="D30" r:id="rId30" xr:uid="{5DD98C22-5299-4BDD-AF08-1824A444C4C6}"/>
    <hyperlink ref="D31" r:id="rId31" xr:uid="{CD5903ED-A85A-4BF4-A803-BF33D52DDDB9}"/>
    <hyperlink ref="D34" r:id="rId32" xr:uid="{89509C01-A798-404C-97F5-04621744CFD8}"/>
    <hyperlink ref="D35" r:id="rId33" xr:uid="{7339840B-8B4C-4142-85A7-824280DF3F89}"/>
    <hyperlink ref="D36" r:id="rId34" xr:uid="{09473213-6483-4904-8E68-6209D8E76B24}"/>
    <hyperlink ref="D37" r:id="rId35" xr:uid="{65673682-C752-451B-BA1C-7895F8781B5D}"/>
    <hyperlink ref="D38" r:id="rId36" xr:uid="{333EB9CA-A281-4FC9-831A-64B3F01B690B}"/>
    <hyperlink ref="D41" r:id="rId37" xr:uid="{AE760F49-0995-424F-B553-67E996F0D44D}"/>
    <hyperlink ref="D44" r:id="rId38" xr:uid="{80CA363A-11DA-4107-979D-FA93D12A8125}"/>
    <hyperlink ref="D47" r:id="rId39" xr:uid="{9E961487-DF97-4792-BB2E-E3D505DED0D6}"/>
    <hyperlink ref="D48" r:id="rId40" xr:uid="{C9A71F20-33B8-4E7B-9F7F-E2DAC178E2D2}"/>
    <hyperlink ref="D49" r:id="rId41" xr:uid="{E2841A12-B4E0-433A-B08E-F63393AB2856}"/>
    <hyperlink ref="D50" r:id="rId42" xr:uid="{2070FB5B-D1FF-4D64-85FF-7D23EA47EEDB}"/>
    <hyperlink ref="D51" r:id="rId43" xr:uid="{83D9323D-DFF1-4B20-8365-C4A88493E4D9}"/>
    <hyperlink ref="D52" r:id="rId44" xr:uid="{63BF3B39-8442-4E93-8CA5-E89B08FEF536}"/>
    <hyperlink ref="D53" r:id="rId45" xr:uid="{BE7951F5-AF6D-4E91-84FA-C7B606E44E81}"/>
    <hyperlink ref="D54" r:id="rId46" xr:uid="{D1BC2371-DA15-45C4-A3AA-8E519E712162}"/>
    <hyperlink ref="D55" r:id="rId47" xr:uid="{EB30E398-E9D3-4739-94C5-E3576481F733}"/>
    <hyperlink ref="D56" r:id="rId48" xr:uid="{1085ECF2-2570-4B2C-8E2F-3D10D0AA3E07}"/>
    <hyperlink ref="D57" r:id="rId49" xr:uid="{7D76BC98-D5D3-49F6-9417-E2CFD9C11E3E}"/>
    <hyperlink ref="D61" r:id="rId50" xr:uid="{94EA0786-F4CB-4330-B603-8014D6DADE2B}"/>
    <hyperlink ref="D62" r:id="rId51" xr:uid="{68CAE994-FA29-4C99-A517-6AE8EB2C83DB}"/>
    <hyperlink ref="D63" r:id="rId52" xr:uid="{6B9F17D7-EBAE-4D8A-B33F-E3E5F1455591}"/>
    <hyperlink ref="D64" r:id="rId53" xr:uid="{340729D5-2964-4FF8-A119-DC11A35E9061}"/>
    <hyperlink ref="D65" r:id="rId54" xr:uid="{EAF41966-2A4F-4CF9-85B9-C57C876A00B8}"/>
    <hyperlink ref="D66" r:id="rId55" xr:uid="{8D47AA4B-F222-4182-AB24-E75251FBD20B}"/>
    <hyperlink ref="D67" r:id="rId56" xr:uid="{9468224C-6F24-40E3-B3F6-8D0E6D402270}"/>
    <hyperlink ref="D68" r:id="rId57" xr:uid="{04A2356F-AA71-449D-8037-8CF0366186B0}"/>
    <hyperlink ref="D69" r:id="rId58" xr:uid="{DBB83DA3-A54D-4F3E-80B9-AC071A206D0D}"/>
    <hyperlink ref="D70" r:id="rId59" xr:uid="{3580BF17-30B2-4DAB-AB93-DB543238FC11}"/>
    <hyperlink ref="D58" r:id="rId60" xr:uid="{0F5DB295-679E-4A19-85EE-21A759304643}"/>
    <hyperlink ref="D73" r:id="rId61" xr:uid="{0F2C38A0-CA4E-45D0-BC9A-C2FD56044F80}"/>
    <hyperlink ref="D74" r:id="rId62" xr:uid="{8674F174-4475-4CF7-82D9-39F183BB7438}"/>
    <hyperlink ref="D75" r:id="rId63" xr:uid="{AA245A8C-C281-4760-B409-CB2ABECDB11B}"/>
    <hyperlink ref="D76" r:id="rId64" xr:uid="{4DEBAC96-ADFE-42E5-8F62-FE7C1AA54A02}"/>
    <hyperlink ref="D77" r:id="rId65" xr:uid="{8F11D3E8-31F9-407B-B7D6-4206115F9AD8}"/>
    <hyperlink ref="D78" r:id="rId66" xr:uid="{D44F4601-E825-4650-96C5-25913A93DC67}"/>
    <hyperlink ref="D79" r:id="rId67" xr:uid="{4222FCFE-4662-43C2-A038-1D2B3C3F4AB2}"/>
    <hyperlink ref="D80" r:id="rId68" xr:uid="{317EE3B2-1FF2-4ED0-9E24-C5E8F7947CED}"/>
    <hyperlink ref="D81" r:id="rId69" xr:uid="{CE1DC91B-B9E6-4BF8-8AB8-4EFC10D84F06}"/>
    <hyperlink ref="D82" r:id="rId70" xr:uid="{0D1AE5FD-A34A-46B9-B228-707E77E0AE93}"/>
    <hyperlink ref="D83" r:id="rId71" xr:uid="{AD547BA7-66F1-4272-B84D-22B84EE80A51}"/>
    <hyperlink ref="D84" r:id="rId72" xr:uid="{CE775268-E888-44C2-996A-D123DE59CD0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2021</vt:lpstr>
      <vt:lpstr>Feb 2021</vt:lpstr>
      <vt:lpstr>March 2021</vt:lpstr>
      <vt:lpstr>April 2021</vt:lpstr>
      <vt:lpstr>May 2021</vt:lpstr>
      <vt:lpstr>June 2021</vt:lpstr>
      <vt:lpstr>July 2021</vt:lpstr>
      <vt:lpstr>August 2021</vt:lpstr>
      <vt:lpstr>Sept 2021</vt:lpstr>
      <vt:lpstr>Oct 2021</vt:lpstr>
      <vt:lpstr>Nov 2021</vt:lpstr>
      <vt:lpstr>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Sherai E Falcon</dc:creator>
  <cp:lastModifiedBy>Mark Rosacker</cp:lastModifiedBy>
  <dcterms:created xsi:type="dcterms:W3CDTF">2021-02-02T01:38:11Z</dcterms:created>
  <dcterms:modified xsi:type="dcterms:W3CDTF">2022-01-07T16:45:34Z</dcterms:modified>
</cp:coreProperties>
</file>