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1023" documentId="11_98D6D382E465584354FB2C3D3505DBD260BEE2F8" xr6:coauthVersionLast="47" xr6:coauthVersionMax="47" xr10:uidLastSave="{3E9E5454-9273-4977-B293-8D204CB6F3C3}"/>
  <bookViews>
    <workbookView xWindow="-108" yWindow="-108" windowWidth="23256" windowHeight="12576" firstSheet="3" activeTab="11" xr2:uid="{00000000-000D-0000-FFFF-FFFF00000000}"/>
  </bookViews>
  <sheets>
    <sheet name="Jan 2021" sheetId="1" r:id="rId1"/>
    <sheet name="Feb 2021" sheetId="2" r:id="rId2"/>
    <sheet name="March 2021" sheetId="5" r:id="rId3"/>
    <sheet name="April 2021" sheetId="6" r:id="rId4"/>
    <sheet name="May 2021" sheetId="8" r:id="rId5"/>
    <sheet name="June 2021" sheetId="9" r:id="rId6"/>
    <sheet name="July 2021" sheetId="10" r:id="rId7"/>
    <sheet name="Aug 2021" sheetId="11" r:id="rId8"/>
    <sheet name="Sept 2021" sheetId="12" r:id="rId9"/>
    <sheet name="Oct 2021" sheetId="13" r:id="rId10"/>
    <sheet name="Nov 2021" sheetId="14" r:id="rId11"/>
    <sheet name="Dec 2021" sheetId="15" r:id="rId12"/>
  </sheets>
  <definedNames>
    <definedName name="_xlnm._FilterDatabase" localSheetId="3" hidden="1">'April 2021'!$A$3:$W$3</definedName>
    <definedName name="_xlnm._FilterDatabase" localSheetId="7" hidden="1">'Aug 2021'!$D$3:$W$3</definedName>
    <definedName name="_xlnm._FilterDatabase" localSheetId="11" hidden="1">'Dec 2021'!$A$3:$W$3</definedName>
    <definedName name="_xlnm._FilterDatabase" localSheetId="1" hidden="1">'Feb 2021'!$B$3:$W$3</definedName>
    <definedName name="_xlnm._FilterDatabase" localSheetId="0" hidden="1">'Jan 2021'!$A$3:$Y$3</definedName>
    <definedName name="_xlnm._FilterDatabase" localSheetId="6" hidden="1">'July 2021'!$C$3:$W$3</definedName>
    <definedName name="_xlnm._FilterDatabase" localSheetId="2" hidden="1">'March 2021'!$C$3:$W$3</definedName>
    <definedName name="_xlnm._FilterDatabase" localSheetId="4" hidden="1">'May 2021'!$A$3:$W$3</definedName>
    <definedName name="_xlnm._FilterDatabase" localSheetId="10" hidden="1">'Nov 2021'!$A$2:$W$2</definedName>
    <definedName name="_xlnm._FilterDatabase" localSheetId="9" hidden="1">'Oct 2021'!$A$2:$W$2</definedName>
    <definedName name="_xlnm._FilterDatabase" localSheetId="8" hidden="1">'Sept 2021'!$C$2:$W$2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5" l="1"/>
  <c r="I57" i="15"/>
  <c r="H58" i="15"/>
  <c r="I58" i="15"/>
  <c r="H59" i="15"/>
  <c r="I59" i="15"/>
  <c r="H60" i="15"/>
  <c r="I60" i="15"/>
  <c r="I56" i="15"/>
  <c r="H56" i="15"/>
  <c r="I53" i="15"/>
  <c r="H53" i="15"/>
  <c r="I52" i="15"/>
  <c r="H52" i="15"/>
  <c r="I51" i="15"/>
  <c r="H51" i="15"/>
  <c r="I50" i="15"/>
  <c r="H50" i="15"/>
  <c r="I49" i="15"/>
  <c r="H49" i="15"/>
  <c r="I46" i="15"/>
  <c r="H46" i="15"/>
  <c r="I45" i="15"/>
  <c r="H45" i="15"/>
  <c r="I44" i="15"/>
  <c r="H44" i="15"/>
  <c r="I43" i="15"/>
  <c r="H43" i="15"/>
  <c r="I42" i="15"/>
  <c r="H42" i="15"/>
  <c r="I39" i="15"/>
  <c r="H39" i="15"/>
  <c r="H36" i="15"/>
  <c r="I36" i="15"/>
  <c r="I35" i="15"/>
  <c r="H35" i="15"/>
  <c r="I32" i="15"/>
  <c r="H32" i="15"/>
  <c r="I29" i="15"/>
  <c r="H29" i="15"/>
  <c r="I26" i="15"/>
  <c r="H26" i="15"/>
  <c r="I23" i="15"/>
  <c r="H23" i="15"/>
  <c r="I20" i="15"/>
  <c r="H20" i="15"/>
  <c r="I17" i="15"/>
  <c r="H17" i="15"/>
  <c r="I14" i="15"/>
  <c r="H14" i="15"/>
  <c r="I11" i="15"/>
  <c r="H11" i="15"/>
  <c r="I8" i="15"/>
  <c r="H8" i="15"/>
  <c r="I5" i="15"/>
  <c r="H5" i="15"/>
  <c r="H74" i="14"/>
  <c r="I74" i="14"/>
  <c r="H75" i="14"/>
  <c r="I75" i="14"/>
  <c r="H76" i="14"/>
  <c r="I76" i="14"/>
  <c r="H77" i="14"/>
  <c r="I77" i="14"/>
  <c r="H78" i="14"/>
  <c r="I78" i="14"/>
  <c r="H79" i="14"/>
  <c r="I79" i="14"/>
  <c r="I73" i="14"/>
  <c r="H73" i="14"/>
  <c r="I69" i="14"/>
  <c r="H69" i="14"/>
  <c r="H66" i="14"/>
  <c r="I66" i="14"/>
  <c r="H67" i="14"/>
  <c r="I67" i="14"/>
  <c r="H68" i="14"/>
  <c r="I68" i="14"/>
  <c r="H70" i="14"/>
  <c r="I70" i="14"/>
  <c r="I65" i="14"/>
  <c r="H65" i="14"/>
  <c r="I59" i="14"/>
  <c r="H59" i="14"/>
  <c r="H54" i="14"/>
  <c r="I54" i="14"/>
  <c r="H55" i="14"/>
  <c r="I55" i="14"/>
  <c r="H56" i="14"/>
  <c r="I56" i="14"/>
  <c r="I53" i="14"/>
  <c r="H53" i="14"/>
  <c r="I50" i="14"/>
  <c r="H50" i="14"/>
  <c r="I47" i="14"/>
  <c r="H47" i="14"/>
  <c r="H42" i="14"/>
  <c r="I42" i="14"/>
  <c r="H43" i="14"/>
  <c r="I43" i="14"/>
  <c r="H44" i="14"/>
  <c r="I44" i="14"/>
  <c r="I41" i="14"/>
  <c r="H41" i="14"/>
  <c r="I38" i="14"/>
  <c r="H38" i="14"/>
  <c r="H33" i="14"/>
  <c r="I33" i="14"/>
  <c r="H34" i="14"/>
  <c r="I34" i="14"/>
  <c r="H35" i="14"/>
  <c r="I35" i="14"/>
  <c r="I32" i="14"/>
  <c r="H32" i="14"/>
  <c r="I29" i="14"/>
  <c r="H29" i="14"/>
  <c r="I26" i="14"/>
  <c r="H26" i="14"/>
  <c r="I23" i="14"/>
  <c r="H23" i="14"/>
  <c r="I20" i="14"/>
  <c r="H20" i="14"/>
  <c r="I17" i="14"/>
  <c r="H17" i="14"/>
  <c r="H11" i="14"/>
  <c r="I11" i="14"/>
  <c r="H12" i="14"/>
  <c r="I12" i="14"/>
  <c r="H13" i="14"/>
  <c r="I13" i="14"/>
  <c r="H14" i="14"/>
  <c r="I14" i="14"/>
  <c r="H15" i="14"/>
  <c r="I15" i="14"/>
  <c r="H16" i="14"/>
  <c r="I16" i="14"/>
  <c r="I10" i="14"/>
  <c r="H10" i="14"/>
  <c r="H7" i="14"/>
  <c r="I7" i="14"/>
  <c r="H5" i="14"/>
  <c r="I5" i="14"/>
  <c r="H6" i="14"/>
  <c r="I6" i="14"/>
  <c r="I4" i="14"/>
  <c r="H4" i="14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I40" i="13"/>
  <c r="H40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I29" i="13"/>
  <c r="H29" i="13"/>
  <c r="I23" i="13"/>
  <c r="H23" i="13"/>
  <c r="I20" i="13"/>
  <c r="H20" i="13"/>
  <c r="H17" i="13"/>
  <c r="I17" i="13"/>
  <c r="I16" i="13"/>
  <c r="H16" i="13"/>
  <c r="I10" i="13"/>
  <c r="H10" i="13"/>
  <c r="I13" i="13"/>
  <c r="H13" i="13"/>
  <c r="I7" i="13"/>
  <c r="H7" i="13"/>
  <c r="I6" i="13"/>
  <c r="H6" i="13"/>
  <c r="I5" i="13"/>
  <c r="H5" i="13"/>
  <c r="I4" i="13"/>
  <c r="H4" i="13"/>
  <c r="I79" i="12"/>
  <c r="H79" i="12"/>
  <c r="I78" i="12"/>
  <c r="H78" i="12"/>
  <c r="I77" i="12"/>
  <c r="H77" i="12"/>
  <c r="I76" i="12"/>
  <c r="H76" i="12"/>
  <c r="I75" i="12"/>
  <c r="H75" i="12"/>
  <c r="I74" i="12"/>
  <c r="H74" i="12"/>
  <c r="I73" i="12"/>
  <c r="H73" i="12"/>
  <c r="I72" i="12"/>
  <c r="H72" i="12"/>
  <c r="I71" i="12"/>
  <c r="H71" i="12"/>
  <c r="I68" i="12"/>
  <c r="H68" i="12"/>
  <c r="I67" i="12"/>
  <c r="H67" i="12"/>
  <c r="I66" i="12"/>
  <c r="H66" i="12"/>
  <c r="I65" i="12"/>
  <c r="H65" i="12"/>
  <c r="I64" i="12"/>
  <c r="H64" i="12"/>
  <c r="I63" i="12"/>
  <c r="H63" i="12"/>
  <c r="I62" i="12"/>
  <c r="H62" i="12"/>
  <c r="H61" i="12"/>
  <c r="G53" i="12"/>
  <c r="I53" i="12" s="1"/>
  <c r="I55" i="12"/>
  <c r="H55" i="12"/>
  <c r="I54" i="12"/>
  <c r="H54" i="12"/>
  <c r="G48" i="12"/>
  <c r="I48" i="12" s="1"/>
  <c r="I50" i="12"/>
  <c r="H50" i="12"/>
  <c r="I49" i="12"/>
  <c r="H49" i="12"/>
  <c r="I45" i="12"/>
  <c r="H45" i="12"/>
  <c r="I44" i="12"/>
  <c r="H44" i="12"/>
  <c r="I43" i="12"/>
  <c r="H43" i="12"/>
  <c r="I40" i="12"/>
  <c r="H40" i="12"/>
  <c r="I39" i="12"/>
  <c r="H39" i="12"/>
  <c r="I38" i="12"/>
  <c r="H38" i="12"/>
  <c r="I34" i="12"/>
  <c r="H34" i="12"/>
  <c r="I35" i="12"/>
  <c r="H35" i="12"/>
  <c r="I33" i="12"/>
  <c r="H33" i="12"/>
  <c r="I32" i="12"/>
  <c r="H32" i="12"/>
  <c r="I29" i="12"/>
  <c r="H29" i="12"/>
  <c r="I28" i="12"/>
  <c r="H28" i="12"/>
  <c r="I27" i="12"/>
  <c r="H27" i="12"/>
  <c r="I26" i="12"/>
  <c r="H26" i="12"/>
  <c r="I23" i="12"/>
  <c r="H23" i="12"/>
  <c r="I22" i="12"/>
  <c r="H22" i="12"/>
  <c r="I19" i="12"/>
  <c r="H19" i="12"/>
  <c r="I18" i="12"/>
  <c r="H18" i="12"/>
  <c r="I17" i="12"/>
  <c r="H17" i="12"/>
  <c r="H13" i="12"/>
  <c r="I13" i="12"/>
  <c r="H14" i="12"/>
  <c r="I14" i="12"/>
  <c r="I12" i="12"/>
  <c r="H12" i="12"/>
  <c r="H9" i="12"/>
  <c r="I9" i="12"/>
  <c r="I8" i="12"/>
  <c r="H8" i="12"/>
  <c r="I5" i="12"/>
  <c r="H5" i="12"/>
  <c r="I4" i="12"/>
  <c r="H4" i="12"/>
  <c r="H36" i="11"/>
  <c r="I36" i="11"/>
  <c r="I35" i="11"/>
  <c r="H35" i="11"/>
  <c r="H31" i="11"/>
  <c r="I31" i="11"/>
  <c r="H32" i="11"/>
  <c r="I32" i="11"/>
  <c r="I30" i="11"/>
  <c r="H30" i="11"/>
  <c r="I27" i="11"/>
  <c r="H27" i="11"/>
  <c r="I24" i="11"/>
  <c r="H24" i="11"/>
  <c r="H20" i="11"/>
  <c r="I20" i="11"/>
  <c r="H21" i="11"/>
  <c r="I21" i="11"/>
  <c r="I19" i="11"/>
  <c r="H19" i="11"/>
  <c r="I16" i="11"/>
  <c r="H16" i="11"/>
  <c r="H15" i="11"/>
  <c r="I15" i="11"/>
  <c r="I14" i="11"/>
  <c r="H14" i="11"/>
  <c r="H11" i="11"/>
  <c r="I11" i="11"/>
  <c r="I10" i="11"/>
  <c r="H10" i="11"/>
  <c r="I7" i="11"/>
  <c r="H7" i="11"/>
  <c r="I6" i="11"/>
  <c r="H6" i="11"/>
  <c r="I5" i="11"/>
  <c r="H5" i="11"/>
  <c r="I61" i="12" l="1"/>
  <c r="H53" i="12"/>
  <c r="H48" i="12"/>
  <c r="H20" i="10"/>
  <c r="I20" i="10"/>
  <c r="I19" i="10"/>
  <c r="H19" i="10"/>
  <c r="H15" i="10"/>
  <c r="I15" i="10"/>
  <c r="I14" i="10"/>
  <c r="H14" i="10"/>
  <c r="I16" i="10"/>
  <c r="H16" i="10"/>
  <c r="H11" i="10"/>
  <c r="I11" i="10"/>
  <c r="I10" i="10"/>
  <c r="H10" i="10"/>
  <c r="I7" i="10"/>
  <c r="H7" i="10"/>
  <c r="I6" i="10"/>
  <c r="H6" i="10"/>
  <c r="I5" i="10"/>
  <c r="H5" i="10"/>
  <c r="I13" i="9"/>
  <c r="H13" i="9"/>
  <c r="I12" i="9"/>
  <c r="H12" i="9"/>
  <c r="H9" i="9"/>
  <c r="I9" i="9"/>
  <c r="I8" i="9"/>
  <c r="H8" i="9"/>
  <c r="H13" i="8"/>
  <c r="I13" i="8"/>
  <c r="H14" i="8"/>
  <c r="I14" i="8"/>
  <c r="H15" i="8"/>
  <c r="I15" i="8"/>
  <c r="I12" i="8"/>
  <c r="H12" i="8"/>
  <c r="H9" i="8"/>
  <c r="I9" i="8"/>
  <c r="I8" i="8"/>
  <c r="H8" i="8"/>
  <c r="I14" i="6"/>
  <c r="H14" i="6"/>
  <c r="I11" i="6"/>
  <c r="H11" i="6"/>
  <c r="I8" i="6"/>
  <c r="H8" i="6"/>
  <c r="I5" i="6"/>
  <c r="H5" i="6"/>
  <c r="H70" i="5"/>
  <c r="I70" i="5"/>
  <c r="H71" i="5"/>
  <c r="I71" i="5"/>
  <c r="H72" i="5"/>
  <c r="I72" i="5"/>
  <c r="I69" i="5"/>
  <c r="H69" i="5"/>
  <c r="H64" i="5"/>
  <c r="I64" i="5"/>
  <c r="H65" i="5"/>
  <c r="I65" i="5"/>
  <c r="H66" i="5"/>
  <c r="I66" i="5"/>
  <c r="I63" i="5"/>
  <c r="H63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5" i="5"/>
  <c r="H5" i="5"/>
  <c r="H34" i="2"/>
  <c r="I34" i="2"/>
  <c r="H35" i="2"/>
  <c r="I35" i="2"/>
  <c r="I33" i="2"/>
  <c r="H33" i="2"/>
  <c r="H28" i="2"/>
  <c r="I28" i="2"/>
  <c r="H29" i="2"/>
  <c r="I29" i="2"/>
  <c r="H30" i="2"/>
  <c r="I30" i="2"/>
  <c r="I27" i="2"/>
  <c r="H27" i="2"/>
  <c r="H22" i="2"/>
  <c r="I22" i="2"/>
  <c r="H23" i="2"/>
  <c r="I23" i="2"/>
  <c r="H24" i="2"/>
  <c r="I24" i="2"/>
  <c r="I21" i="2"/>
  <c r="H21" i="2"/>
  <c r="H17" i="2"/>
  <c r="I17" i="2"/>
  <c r="H18" i="2"/>
  <c r="I18" i="2"/>
  <c r="I16" i="2"/>
  <c r="H16" i="2"/>
  <c r="I13" i="2"/>
  <c r="H13" i="2"/>
  <c r="H11" i="2"/>
  <c r="I11" i="2"/>
  <c r="H12" i="2"/>
  <c r="I12" i="2"/>
  <c r="I10" i="2"/>
  <c r="H10" i="2"/>
  <c r="I7" i="2"/>
  <c r="H7" i="2"/>
  <c r="I6" i="2"/>
  <c r="H6" i="2"/>
  <c r="I5" i="2"/>
  <c r="H5" i="2"/>
  <c r="H91" i="1"/>
  <c r="I91" i="1"/>
  <c r="H92" i="1"/>
  <c r="I92" i="1"/>
  <c r="H93" i="1"/>
  <c r="I93" i="1"/>
  <c r="I90" i="1"/>
  <c r="H90" i="1"/>
  <c r="H83" i="1"/>
  <c r="I83" i="1"/>
  <c r="H84" i="1"/>
  <c r="I84" i="1"/>
  <c r="H85" i="1"/>
  <c r="I85" i="1"/>
  <c r="H86" i="1"/>
  <c r="I86" i="1"/>
  <c r="H87" i="1"/>
  <c r="I87" i="1"/>
  <c r="I82" i="1"/>
  <c r="H82" i="1"/>
  <c r="H77" i="1"/>
  <c r="I77" i="1"/>
  <c r="H78" i="1"/>
  <c r="I78" i="1"/>
  <c r="H79" i="1"/>
  <c r="I79" i="1"/>
  <c r="I76" i="1"/>
  <c r="H76" i="1"/>
  <c r="H73" i="1"/>
  <c r="I73" i="1"/>
  <c r="I72" i="1"/>
  <c r="H72" i="1"/>
  <c r="H65" i="1"/>
  <c r="I65" i="1"/>
  <c r="H66" i="1"/>
  <c r="I66" i="1"/>
  <c r="H67" i="1"/>
  <c r="I67" i="1"/>
  <c r="H68" i="1"/>
  <c r="I68" i="1"/>
  <c r="H69" i="1"/>
  <c r="I69" i="1"/>
  <c r="I64" i="1"/>
  <c r="H64" i="1"/>
  <c r="H61" i="1"/>
  <c r="I61" i="1"/>
  <c r="I60" i="1"/>
  <c r="H60" i="1"/>
  <c r="I54" i="1"/>
  <c r="H54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I38" i="1"/>
  <c r="H38" i="1"/>
  <c r="I35" i="1"/>
  <c r="H35" i="1"/>
  <c r="I32" i="1"/>
  <c r="H32" i="1"/>
  <c r="H29" i="1"/>
  <c r="I29" i="1"/>
  <c r="G28" i="1"/>
  <c r="H28" i="1" s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15" i="1"/>
  <c r="H15" i="1"/>
  <c r="H5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I28" i="1" l="1"/>
</calcChain>
</file>

<file path=xl/sharedStrings.xml><?xml version="1.0" encoding="utf-8"?>
<sst xmlns="http://schemas.openxmlformats.org/spreadsheetml/2006/main" count="1543" uniqueCount="460">
  <si>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</si>
  <si>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</si>
  <si>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</si>
  <si>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</si>
  <si>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</si>
  <si>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</si>
  <si>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</si>
  <si>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</si>
  <si>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</si>
  <si>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Unique
Opens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</si>
  <si>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</si>
  <si>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t>Gross
Opens</t>
  </si>
  <si>
    <t>Unique
Clicks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</si>
  <si>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</si>
  <si>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</si>
  <si>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t>Gross
Clicks</t>
  </si>
  <si>
    <t>Gross
Clicks/
Deliv</t>
  </si>
  <si>
    <t>Gross
Clicks/
Open</t>
  </si>
  <si>
    <t>Unique
FTAF</t>
  </si>
  <si>
    <t>Gross
FTAF</t>
  </si>
  <si>
    <t>Spam Score</t>
  </si>
  <si>
    <t>Subject Line</t>
  </si>
  <si>
    <t>EPG Media Central Database</t>
  </si>
  <si>
    <t>Snow Goer Partner Communications</t>
  </si>
  <si>
    <t>SNG-EB- 20210111- Dennis Kirk</t>
  </si>
  <si>
    <t>Best pricing on all the top brands when you shop DennisKirk.com</t>
  </si>
  <si>
    <t>SNG-EB-20210113-MN Tourism co-op Eblast</t>
  </si>
  <si>
    <t>Snowmobiling Excellence Awaits in Minnesota</t>
  </si>
  <si>
    <t>SNG-EB- 20210118- C and A Pros</t>
  </si>
  <si>
    <t>C&amp;A Pro High Performance Snowmobile Skis for All Riding Styles</t>
  </si>
  <si>
    <t>\SNG-EB-20210120-Z1RHelmet</t>
  </si>
  <si>
    <t>Z1R Solaris Scythe Modular Snow Helmet</t>
  </si>
  <si>
    <t>SNG-EB- 20210122-KIMPEX</t>
  </si>
  <si>
    <t>KIMPEX Connect - Made for Easy Cargo Transportation!</t>
  </si>
  <si>
    <t>SNG-EB-20210123-MN Tourism co-op Eblast #3</t>
  </si>
  <si>
    <t>SNG-EB-20210127-Z1RHelmet</t>
  </si>
  <si>
    <t>Warrant Electric Shield Snow Helmet.</t>
  </si>
  <si>
    <t>Snow Goer Partner Communications Totals (7)</t>
  </si>
  <si>
    <t>SnowGoer Consumer Panel</t>
  </si>
  <si>
    <t>SGCP COVID19 - 52</t>
  </si>
  <si>
    <t>Take the new Snow Goer Consumer Panel Survey today!</t>
  </si>
  <si>
    <t>Reminder to Complete - 52</t>
  </si>
  <si>
    <t>Reminder - Take the new Snow Goer Consumer Panel Survey today!</t>
  </si>
  <si>
    <t>SnowGoer Consumer Panel Totals (2)</t>
  </si>
  <si>
    <t>SnowGoer eNewsletter</t>
  </si>
  <si>
    <t>SNG-NL-20210107-GoRide! enews</t>
  </si>
  <si>
    <t>MN/WI Snowmobile Trail Report – Jan. 7, 2021</t>
  </si>
  <si>
    <t>SNG-NL-20210112</t>
  </si>
  <si>
    <t>Exciting Snocross, Vintage Oval Coverage And More</t>
  </si>
  <si>
    <t>SNG-NL-20210115-GoRide! enews</t>
  </si>
  <si>
    <t>MN/WI Snowmobile Trail Report – Jan. 15, 2021</t>
  </si>
  <si>
    <t>SNG-NL-20210121-GoRide! enews</t>
  </si>
  <si>
    <t>MN/WI Snowmobile Trail Report – Jan. 21, 2021</t>
  </si>
  <si>
    <t>SNG-NL-20210126</t>
  </si>
  <si>
    <t>Stunning Racing News, John Deere Flashbacks And More</t>
  </si>
  <si>
    <t>SNG-NL-20210128-GoRide! enews</t>
  </si>
  <si>
    <t>MN/WI Snowmobile Trail Report – Jan. 28, 2021</t>
  </si>
  <si>
    <t>SnowGoer eNewsletter Totals (6)</t>
  </si>
  <si>
    <t>Total for January 2021 (15)</t>
  </si>
  <si>
    <t>Summary of EPG Media - EPG Media Central Database (15)</t>
  </si>
  <si>
    <t>Summary of EPG Media (15)</t>
  </si>
  <si>
    <t>Ad</t>
  </si>
  <si>
    <t>Gross AD Clicks</t>
  </si>
  <si>
    <t>Ad % of all Clicks</t>
  </si>
  <si>
    <t>Ad CTR</t>
  </si>
  <si>
    <t>Summary By Brand - Unique &amp; Gross SNOWGOER -January 2021</t>
  </si>
  <si>
    <t>Dennis Kirk Logo</t>
  </si>
  <si>
    <t>Shop All</t>
  </si>
  <si>
    <t>509</t>
  </si>
  <si>
    <t>Castle</t>
  </si>
  <si>
    <t>Fly</t>
  </si>
  <si>
    <t>FRX</t>
  </si>
  <si>
    <t>Klim</t>
  </si>
  <si>
    <t>Dennis Kirk Bootom</t>
  </si>
  <si>
    <t>Explore MN</t>
  </si>
  <si>
    <t>Deluth</t>
  </si>
  <si>
    <t>Tofte</t>
  </si>
  <si>
    <t>Ely</t>
  </si>
  <si>
    <t xml:space="preserve">Hundgry Jack </t>
  </si>
  <si>
    <t>Mesabi Iron Range</t>
  </si>
  <si>
    <t>Kabetogama Lake</t>
  </si>
  <si>
    <t>Knotted Pine</t>
  </si>
  <si>
    <t>Melgeorges</t>
  </si>
  <si>
    <t>Ovesons</t>
  </si>
  <si>
    <t>Park Rapids</t>
  </si>
  <si>
    <t>R&amp;R rental</t>
  </si>
  <si>
    <t>Thunderbird</t>
  </si>
  <si>
    <t>Trestle Inn</t>
  </si>
  <si>
    <t>C A Pros</t>
  </si>
  <si>
    <t>Video</t>
  </si>
  <si>
    <t>Z1R Products</t>
  </si>
  <si>
    <t>Kimpex</t>
  </si>
  <si>
    <t>Cascad Lodge</t>
  </si>
  <si>
    <t>Voyagaire</t>
  </si>
  <si>
    <t>Willmar Lakes Area</t>
  </si>
  <si>
    <t xml:space="preserve">Villas </t>
  </si>
  <si>
    <t>CA Pro</t>
  </si>
  <si>
    <t>Hayward Lakes</t>
  </si>
  <si>
    <t>Aluma Trailers</t>
  </si>
  <si>
    <t xml:space="preserve">Z1R </t>
  </si>
  <si>
    <t>Bom Optics</t>
  </si>
  <si>
    <t>Dennis Kirk</t>
  </si>
  <si>
    <t>Arctiva</t>
  </si>
  <si>
    <t>Superior</t>
  </si>
  <si>
    <t>Hurley</t>
  </si>
  <si>
    <t>Z1R</t>
  </si>
  <si>
    <t>SNG-EB- 20210210- C and A Pros Eblast</t>
  </si>
  <si>
    <t>Head to the Backcountry with C&amp;A Pro Skis</t>
  </si>
  <si>
    <t>Snow Goer Partner Communications Totals (1)</t>
  </si>
  <si>
    <t>SNG-NL-20210204-GoRide! enews</t>
  </si>
  <si>
    <t>MN/WI Snowmobile Trail Report – Feb. 4, 2021</t>
  </si>
  <si>
    <t>SNG-NL-20210209</t>
  </si>
  <si>
    <t>Snowmobile Sales Soar, Fierce Racing Action And More</t>
  </si>
  <si>
    <t>SNG-NL-20210211-GoRide! enews</t>
  </si>
  <si>
    <t>MN/WI Snowmobile Trail Report – Feb. 11, 2021</t>
  </si>
  <si>
    <t>SNG-NL-20210218-GoRide! enews</t>
  </si>
  <si>
    <t>MN/WI Snowmobile Trail Report – Feb. 18, 2021</t>
  </si>
  <si>
    <t>SNG-NL-20210225</t>
  </si>
  <si>
    <t>Exclusive First Rides on 2022 Ski-Doos, Lynx Info And More</t>
  </si>
  <si>
    <t>SnowGoer eNewsletter Totals (5)</t>
  </si>
  <si>
    <t>Total for February 2021 (6)</t>
  </si>
  <si>
    <t>Summary of EPG Media - EPG Media Central Database (6)</t>
  </si>
  <si>
    <t>Summary of EPG Media (6)</t>
  </si>
  <si>
    <t>Summary By Brand - Unique &amp; Gross SNOWGOER -February 2021</t>
  </si>
  <si>
    <t xml:space="preserve">Pic#1 You Tube </t>
  </si>
  <si>
    <t>Pic#2 You Tube 3 videos</t>
  </si>
  <si>
    <t>Skis 3 pics</t>
  </si>
  <si>
    <t>Bom</t>
  </si>
  <si>
    <t>SNG-EB- 20210302 - Ski-Doo Eblast</t>
  </si>
  <si>
    <t>2022 Ski-Doo Trail and Crossover Line-Up</t>
  </si>
  <si>
    <t>SNG-EB- 20210305-ARCTIC CAT</t>
  </si>
  <si>
    <t>Introducing the 2022 Arctic Cat Snowmobiles</t>
  </si>
  <si>
    <t>Email 1 - 56</t>
  </si>
  <si>
    <t>Reminder to Complete - 56</t>
  </si>
  <si>
    <t>2021 Agent Remit</t>
  </si>
  <si>
    <t>EPG Media 2021 Agency Pricing</t>
  </si>
  <si>
    <t>SNG-NL-20210311</t>
  </si>
  <si>
    <t>See All of the 2022 Snowmobiles Now</t>
  </si>
  <si>
    <t>Summary By Brand - Unique &amp; Gross SNOWGOER -March  2021</t>
  </si>
  <si>
    <t>eblast top logo</t>
  </si>
  <si>
    <t>60 years</t>
  </si>
  <si>
    <t>new 2022 lineup</t>
  </si>
  <si>
    <t>explore lineup</t>
  </si>
  <si>
    <t>pre order 2022 logo</t>
  </si>
  <si>
    <t>Cat Gear pic#1</t>
  </si>
  <si>
    <t>Access. Kits pic</t>
  </si>
  <si>
    <t>TC 9000 Video</t>
  </si>
  <si>
    <t>Turbo charged XR</t>
  </si>
  <si>
    <t>Explore EPS</t>
  </si>
  <si>
    <t>Blast video</t>
  </si>
  <si>
    <t>Explore Blast button</t>
  </si>
  <si>
    <t>Riot Video</t>
  </si>
  <si>
    <t>Explore Riot button</t>
  </si>
  <si>
    <t>Alpha Video</t>
  </si>
  <si>
    <t>Explore Alpha Button</t>
  </si>
  <si>
    <t>Adapt CVT</t>
  </si>
  <si>
    <t>ON Fly Suspenion</t>
  </si>
  <si>
    <t>Single Beam</t>
  </si>
  <si>
    <t>Adapt pic</t>
  </si>
  <si>
    <t>Atac pic</t>
  </si>
  <si>
    <t>Alpha pic</t>
  </si>
  <si>
    <t>Explore Adapt button</t>
  </si>
  <si>
    <t>Explore Atac button</t>
  </si>
  <si>
    <t>Be first email sign up</t>
  </si>
  <si>
    <t>Snowmobiles</t>
  </si>
  <si>
    <t>Gear&amp;Access</t>
  </si>
  <si>
    <t>Find a dealer</t>
  </si>
  <si>
    <t>Request more info button</t>
  </si>
  <si>
    <t>Place pre-order</t>
  </si>
  <si>
    <t>Build &amp; Price</t>
  </si>
  <si>
    <t>Polaris</t>
  </si>
  <si>
    <t>Ski-Doo</t>
  </si>
  <si>
    <t>SNG-EB- 20210324- Arctic Cat -Eblast-new</t>
  </si>
  <si>
    <t>VIDEO: The New Thundercat with Electronic Power Steering Has Arrived</t>
  </si>
  <si>
    <t>Snow Goer Partner Communications Totals (3)</t>
  </si>
  <si>
    <t>SNG-NL-20210326</t>
  </si>
  <si>
    <t>Sled Racing Finale, More Money For Trails And More</t>
  </si>
  <si>
    <t>SnowGoer eNewsletter Totals (3)</t>
  </si>
  <si>
    <t>Total for March 2021 (8)</t>
  </si>
  <si>
    <t>Summary of EPG Media - EPG Media Central Database (8)</t>
  </si>
  <si>
    <t>Summary of EPG Media (8)</t>
  </si>
  <si>
    <t>PowerTrip pic video</t>
  </si>
  <si>
    <t>Video Button</t>
  </si>
  <si>
    <t>EPS Pic</t>
  </si>
  <si>
    <t>Preorder EPS link</t>
  </si>
  <si>
    <t>Explore  Thundercat EPS Button</t>
  </si>
  <si>
    <t>Build yours button</t>
  </si>
  <si>
    <t>Sign up email</t>
  </si>
  <si>
    <t>Gear&amp;Accessories</t>
  </si>
  <si>
    <t>Place pre-order button</t>
  </si>
  <si>
    <t>build &amp; price button</t>
  </si>
  <si>
    <t>SGCP Beverage Behavior - 65</t>
  </si>
  <si>
    <t>Take the new Snowmobiling Consumer Panel Beverage Behavior Survey today!</t>
  </si>
  <si>
    <t>Reminder to Complete - 65</t>
  </si>
  <si>
    <t>Reminder - Take the new Snowmobiling Consumer Panel Survey today!</t>
  </si>
  <si>
    <t>SNG-NL-20210408</t>
  </si>
  <si>
    <t>Levi’s Latest Launch, Taiga’s Big Plans And More</t>
  </si>
  <si>
    <t>SNG-NL-20210422</t>
  </si>
  <si>
    <t>Grantsburg Returns, Sno Pro Flashbacks And More</t>
  </si>
  <si>
    <t>SnowGoer eNewsletter Totals (2)</t>
  </si>
  <si>
    <t>Total for April 2021 (4)</t>
  </si>
  <si>
    <t>Summary of EPG Media - EPG Media Central Database (4)</t>
  </si>
  <si>
    <t>Summary of EPG Media (4)</t>
  </si>
  <si>
    <t>Summary By Brand - Unique &amp; Gross SNOWGOER -April  2021</t>
  </si>
  <si>
    <t>Take Survey</t>
  </si>
  <si>
    <t>Aluma</t>
  </si>
  <si>
    <t>SGCP Helmets May - 69</t>
  </si>
  <si>
    <t>Take the new Snowmobiling Consumer Panel Helmet Survey today!</t>
  </si>
  <si>
    <t>Reminder to Complete - 69</t>
  </si>
  <si>
    <t>SNG-NL-20210513</t>
  </si>
  <si>
    <t>NY Trails, Halfway Haven, Oval Controversy and More</t>
  </si>
  <si>
    <t>SNG-NL-20210527</t>
  </si>
  <si>
    <t>Big Changes At Cat, Polaris; Ski-Doo Issues Recall</t>
  </si>
  <si>
    <t>Total for May 2021 (4)</t>
  </si>
  <si>
    <t>Summary By Brand - Unique &amp; Gross SNOWGOER -May  2021</t>
  </si>
  <si>
    <t>Subscribe</t>
  </si>
  <si>
    <t>refer friend</t>
  </si>
  <si>
    <t>Big East</t>
  </si>
  <si>
    <t>RockyMtn</t>
  </si>
  <si>
    <t>SGCP Service &amp; Maintenanc - 73</t>
  </si>
  <si>
    <t>Take the new Snowmobiling Consumer Panel Survey today!</t>
  </si>
  <si>
    <t>Reminder to Complete - 73</t>
  </si>
  <si>
    <t>SNG-NL-20210610</t>
  </si>
  <si>
    <t>Ski-Doo On Chip Shortage, Reliving Sled Memories and More</t>
  </si>
  <si>
    <t>SNG-NL-20210624</t>
  </si>
  <si>
    <t>Snowmobile Sales Explode, Notable Award Winners And More</t>
  </si>
  <si>
    <t>Total for June 2021 (4)</t>
  </si>
  <si>
    <t>SNG-EB-Rocky MtnSnowmobileShow-202107091</t>
  </si>
  <si>
    <t>Rocky Mountain Snowmobile Expo is BACK! Best ticket deal of the season!</t>
  </si>
  <si>
    <t>SNG-NL-20210715</t>
  </si>
  <si>
    <t>Ski-Doo Dream Job, Big East Show Update And More</t>
  </si>
  <si>
    <t>SNG-EB-Rocky MtnSnowmobileShow-20210728</t>
  </si>
  <si>
    <t>BOGO deal for Rocky Mountain Snowmobile Expo ends soon!</t>
  </si>
  <si>
    <t>SNG-NL-20210729</t>
  </si>
  <si>
    <t>1996 Snowmobile Flashbacks, Yamaha Changes And More</t>
  </si>
  <si>
    <t>SnowGoer eNewsletter Totals (4)</t>
  </si>
  <si>
    <t>Total for July 2021 (4)</t>
  </si>
  <si>
    <t>Summary By Brand - Unique &amp; Gross SNOWGOER -June  2021</t>
  </si>
  <si>
    <t>Summary By Brand - Unique &amp; Gross SNOWGOER -July  2021</t>
  </si>
  <si>
    <t>SNG-EB-Rocky MtnSnowmobileShow-20210810</t>
  </si>
  <si>
    <t>Get $2 Off Rocky Mountain Snowmobile Expo tickets - offer ends soon!</t>
  </si>
  <si>
    <t>SNG-NL-20210812</t>
  </si>
  <si>
    <t>New Race Sleds, Denver Expo Details And More</t>
  </si>
  <si>
    <t>Rider 2021 Agent Remit Fall</t>
  </si>
  <si>
    <t>EPG Media 2021 Agency Pricing Rider Magazine</t>
  </si>
  <si>
    <t>SNG-NL-20210826</t>
  </si>
  <si>
    <t>20 Years Ago Morgan Jumped To Ski-Doo, Yvon Duhamel Memories And More</t>
  </si>
  <si>
    <t>SNG-EB- 20210906 Castle-X-LAbor Day Sale</t>
  </si>
  <si>
    <t>#CastleX Winter 2022 Is Here ? See It NOW! ?</t>
  </si>
  <si>
    <t>SNG-EB- 2021 Redaer Survey - 20210920</t>
  </si>
  <si>
    <t>2021 Snowmobiler Survey</t>
  </si>
  <si>
    <t>SNG-EB- 2021 Reader Survey -Reminder Eblast -  20210930</t>
  </si>
  <si>
    <t>REMINDER: 2021 Snowmobiler Survey</t>
  </si>
  <si>
    <t>SNG-NL-20210909</t>
  </si>
  <si>
    <t>Hay Days Preview, Hollywood Snowmobiler And More</t>
  </si>
  <si>
    <t>SNG-NL-20210923</t>
  </si>
  <si>
    <t>Hay Days Dazzles, Big East Adds Entertainment And More</t>
  </si>
  <si>
    <t>SNG-EB- 20211008- Snowmobile USA Eblast</t>
  </si>
  <si>
    <t>Big Shows Coming - Don't Miss Out!!</t>
  </si>
  <si>
    <t>SNG-EB-20211014-Z1RHelmet</t>
  </si>
  <si>
    <t>NEW Snow Helmets are Here - Visit Z1R.com to Learn More</t>
  </si>
  <si>
    <t>SNG-EB- 20210115- Dennis Kirk Eblast</t>
  </si>
  <si>
    <t>Dennis Kirk has you covered with easy Affirm financing</t>
  </si>
  <si>
    <t>SNG-EB- Arctiva - Part Unlimited Eblast-20211018</t>
  </si>
  <si>
    <t>Visit Arctiva.com to see the new Pivot 4 snow gear!</t>
  </si>
  <si>
    <t>SNG-EB- 2021027 - WPS - Fly and Gmax eblast</t>
  </si>
  <si>
    <t>Check out FLY Racing’s 2022 Snow Collection!</t>
  </si>
  <si>
    <t>Snow Goer Partner Communications Totals (5)</t>
  </si>
  <si>
    <t>SNG-NL-20211014</t>
  </si>
  <si>
    <t>Electric Sled Orders, Wildcat Flashback And More</t>
  </si>
  <si>
    <t>SNG-NL-20211028</t>
  </si>
  <si>
    <t>Sled Deliveries Delayed, Roger Skime Profile And More</t>
  </si>
  <si>
    <t>SNG-EB- 20211101- KIMPEX eblast</t>
  </si>
  <si>
    <t>Discover Mission AMS : The Ultimate Trail Helmet!</t>
  </si>
  <si>
    <t>SNG-EB- 20211103- Dennis Kirk Eblast</t>
  </si>
  <si>
    <t>It's time to place your holiday orders at Dennis Kirk.</t>
  </si>
  <si>
    <t>SNG-EB-20211104-Z1R Helmet Eblast</t>
  </si>
  <si>
    <t>SNG-EB- 20211107 - WPS - Fly and Gmax eblast</t>
  </si>
  <si>
    <t>SNG-EB- Arctiva - Part Unlimited Eblast-20211109</t>
  </si>
  <si>
    <t>Visit Arctiva.com to check out the Advance boot!</t>
  </si>
  <si>
    <t>SNG-EB- 20210912 Castle-X - Eblast</t>
  </si>
  <si>
    <t>?????? Black Friday Specials @CastleX</t>
  </si>
  <si>
    <t>SNG-EB- 20211118 - Ski-Doo Eblast</t>
  </si>
  <si>
    <t>Check out these Tips and Tricks from Ski-Doo experts</t>
  </si>
  <si>
    <t>SNG-EB- 20211119- C and A Pros Eblast</t>
  </si>
  <si>
    <t>Hit the Trails with C&amp;A Pro Snowmobile Skis</t>
  </si>
  <si>
    <t>SNG-EB- 20211120 Castle-X -  Black Friday Eblast2</t>
  </si>
  <si>
    <t>Black Friday Deals ?? Castle X Thrust Jacket + Tundra Bib</t>
  </si>
  <si>
    <t>SNG-EB- 20211123-TOBE  - NOVO Monosuit Eblast 1</t>
  </si>
  <si>
    <t>TOBE - Choose Your Path</t>
  </si>
  <si>
    <t>SNG-EB- 20201127-UpNorthSports Eblast  Revised copy</t>
  </si>
  <si>
    <t>Experience the Up North Sports Advantage!  Our Black Friday Sale Starts Now!</t>
  </si>
  <si>
    <t>SNG-EB- 20211126-  Castle-X -  Black Friday Eblast3</t>
  </si>
  <si>
    <t>Black Friday Deals ?? Castle X Powder Jacket + Bliss Pant</t>
  </si>
  <si>
    <t>SNG-EB- 20211129-  Castle-X -  Cyber Monday Eblast</t>
  </si>
  <si>
    <t>? Cyber Monday Deals @CastleX ?</t>
  </si>
  <si>
    <t>Snow Goer Partner Communications Totals (13)</t>
  </si>
  <si>
    <t>SNG-NL-20211113</t>
  </si>
  <si>
    <t>Snowmobile Trails Get Support, And A Pledge</t>
  </si>
  <si>
    <t>SNG-NL-20211125</t>
  </si>
  <si>
    <t>Snowmobile of the Year Unveiled, Blair Morgan REV Flashbacks and more</t>
  </si>
  <si>
    <t>Buy Tickets</t>
  </si>
  <si>
    <t>Link</t>
  </si>
  <si>
    <t>Rocky Mountain</t>
  </si>
  <si>
    <t>RM Link</t>
  </si>
  <si>
    <t>Big East PowerSports Show</t>
  </si>
  <si>
    <t>SNG-EB-Big East-Expo Eblast -20210810</t>
  </si>
  <si>
    <t>Get $2 off tickets to the Big East Powersports Show - offer ends soon!</t>
  </si>
  <si>
    <t>BE Pzl Round 1 - 82</t>
  </si>
  <si>
    <t>The Big East Powersports Show is Back</t>
  </si>
  <si>
    <t>BE Pzl Round 2 - 82</t>
  </si>
  <si>
    <t>Get $2 Off your Tickets to the Big East Powersports Show</t>
  </si>
  <si>
    <t>SNG/psb-EB-Big East-Expo Eblast -20210830</t>
  </si>
  <si>
    <t>Showcase your brand at the Big East Powersports Show</t>
  </si>
  <si>
    <t>Big East PowerSports Show Totals (4)</t>
  </si>
  <si>
    <t>Rocky Mountain Snow Mobile Show</t>
  </si>
  <si>
    <t>RM pzl Round 1 - 83</t>
  </si>
  <si>
    <t>The Rocky Mountain Snowmobile Expo is back</t>
  </si>
  <si>
    <t>RM Pzl Round 2 - 83</t>
  </si>
  <si>
    <t>Get $2 Off your Tickets to the Rocky Mountain Snowmobile Expo</t>
  </si>
  <si>
    <t>Rocky Mountain Snow Mobile Show Totals (2)</t>
  </si>
  <si>
    <t>Total for August 2021 (10)</t>
  </si>
  <si>
    <t>Summary of EPG Media - EPG Media Central Database (10)</t>
  </si>
  <si>
    <t>Summary of EPG Media (10)</t>
  </si>
  <si>
    <t>Summary By Brand - Unique &amp; Gross SNOWGOER -August  2021</t>
  </si>
  <si>
    <t>BE pzl Round 1 - 93</t>
  </si>
  <si>
    <t>Ready for the winter powersports season?</t>
  </si>
  <si>
    <t>BE Pzl Round 2 - 93</t>
  </si>
  <si>
    <t>The Premier Indoor Powersports Show in the Northeast</t>
  </si>
  <si>
    <t>BE Pzl Round 3 - 93</t>
  </si>
  <si>
    <t>Invitation to the Big East Powersports Show</t>
  </si>
  <si>
    <t>BE Pzl Round 4 - 93</t>
  </si>
  <si>
    <t>The Countdown is On!</t>
  </si>
  <si>
    <t>RM pzl Round 1 - 91</t>
  </si>
  <si>
    <t>Leave the Trails Behind</t>
  </si>
  <si>
    <t>RM Pzl Round 2 - 91</t>
  </si>
  <si>
    <t>Colorado's Premier Powersports Show</t>
  </si>
  <si>
    <t>RM Pzl Round 3 - 91</t>
  </si>
  <si>
    <t>Invitation to the Rocky Mountain Snowmobile Expo</t>
  </si>
  <si>
    <t>RM Pzl Round 4 - 91</t>
  </si>
  <si>
    <t>Rocky Mountain Snow Mobile Show Totals (4)</t>
  </si>
  <si>
    <t>SGCP Laws &amp; Safety - 94</t>
  </si>
  <si>
    <t>Reminder to Complete - 94</t>
  </si>
  <si>
    <t>Total for September 2021 (15)</t>
  </si>
  <si>
    <t>Summary By Brand - Unique &amp; Gross SNOWGOER -September  2021</t>
  </si>
  <si>
    <t>SNG Big East 2021 Follow-UP</t>
  </si>
  <si>
    <t>Special offers just for you from the Big East Powersports Show!</t>
  </si>
  <si>
    <t>Big East PowerSports Show Totals (1)</t>
  </si>
  <si>
    <t>SGCP Towing &amp; Trailering - 103</t>
  </si>
  <si>
    <t>Take the new Snowmobiling Consumer Panel Survey Today!</t>
  </si>
  <si>
    <t>Reminder to Complete - 103</t>
  </si>
  <si>
    <t>Reminder - Take the new Snowmobiling Consumer Panel Survey Today!</t>
  </si>
  <si>
    <t>Total for October 2021 (10)</t>
  </si>
  <si>
    <t>Summary By Brand - Unique &amp; Gross SNOWGOER -October  2021</t>
  </si>
  <si>
    <t>SGCP November Event Attendance - 111</t>
  </si>
  <si>
    <t>Reminder to Complete - 111</t>
  </si>
  <si>
    <t>Total for November 2021 (17)</t>
  </si>
  <si>
    <t>Summary of EPG Media - EPG Media Central Database (17)</t>
  </si>
  <si>
    <t>Summary of EPG Media (17)</t>
  </si>
  <si>
    <t>Summary By Brand - Unique &amp; Gross SNOWGOER -November  2021</t>
  </si>
  <si>
    <t>Learn more</t>
  </si>
  <si>
    <t>Exhibtor map</t>
  </si>
  <si>
    <t>Rocky Mtn</t>
  </si>
  <si>
    <t xml:space="preserve"> Plenty Exhibitors</t>
  </si>
  <si>
    <t>Find out about show</t>
  </si>
  <si>
    <t xml:space="preserve">RM </t>
  </si>
  <si>
    <t>Swap meet</t>
  </si>
  <si>
    <t>More about Show</t>
  </si>
  <si>
    <t>COSA</t>
  </si>
  <si>
    <t>Castle Gear</t>
  </si>
  <si>
    <t>Catalog</t>
  </si>
  <si>
    <t>Email JP</t>
  </si>
  <si>
    <t>Survey button</t>
  </si>
  <si>
    <t>Survey link</t>
  </si>
  <si>
    <t>Ski Doo</t>
  </si>
  <si>
    <t>Fly Racing</t>
  </si>
  <si>
    <t>Gmax</t>
  </si>
  <si>
    <t>Snowmobile USA</t>
  </si>
  <si>
    <t>Snowgoer</t>
  </si>
  <si>
    <t>subscribe</t>
  </si>
  <si>
    <t>Sign up NL</t>
  </si>
  <si>
    <t>Sign up GE</t>
  </si>
  <si>
    <t>Shows</t>
  </si>
  <si>
    <t>Cambio</t>
  </si>
  <si>
    <t>Picture 1</t>
  </si>
  <si>
    <t>Pivot 4</t>
  </si>
  <si>
    <t>Outwear</t>
  </si>
  <si>
    <t>Exp. MN</t>
  </si>
  <si>
    <t>Explore</t>
  </si>
  <si>
    <t>AMS</t>
  </si>
  <si>
    <t>CKX Bottom</t>
  </si>
  <si>
    <t>Dennis K logo</t>
  </si>
  <si>
    <t>Order Early</t>
  </si>
  <si>
    <t>Parts</t>
  </si>
  <si>
    <t>Accessories</t>
  </si>
  <si>
    <t>Helmets</t>
  </si>
  <si>
    <t>Apparel</t>
  </si>
  <si>
    <t>Outlet</t>
  </si>
  <si>
    <t>Bottom logo</t>
  </si>
  <si>
    <t>Solaris</t>
  </si>
  <si>
    <t>Flyracing</t>
  </si>
  <si>
    <t>Advance Boot</t>
  </si>
  <si>
    <t>25% Black Friday</t>
  </si>
  <si>
    <t>Pre-Season</t>
  </si>
  <si>
    <t>Watch Video</t>
  </si>
  <si>
    <t>Tune Up Video</t>
  </si>
  <si>
    <t>Plan Ahead</t>
  </si>
  <si>
    <t>Shop Now</t>
  </si>
  <si>
    <t>View Thrust</t>
  </si>
  <si>
    <t>Tundra Bib</t>
  </si>
  <si>
    <t>Castle X</t>
  </si>
  <si>
    <t>TOBE</t>
  </si>
  <si>
    <t>Powder Jacket</t>
  </si>
  <si>
    <t>View Jacket</t>
  </si>
  <si>
    <t>Bliss Pants</t>
  </si>
  <si>
    <t>Cyber Monday</t>
  </si>
  <si>
    <t>Abom</t>
  </si>
  <si>
    <t>SNG-EB- 20211201- KIMPEX eblast</t>
  </si>
  <si>
    <t>Discover the new CKX 2022 Collection!</t>
  </si>
  <si>
    <t>SNG-EB- 20211203  Castle-X -  Christmas Eblast 1</t>
  </si>
  <si>
    <t>?? Shop Castle X For Christmas!</t>
  </si>
  <si>
    <t>SNG-EB- Arctiva - Glove - Part Unlimited Eblast-20211207</t>
  </si>
  <si>
    <t>Visit Arcitva.com to check out the Meridian glove!</t>
  </si>
  <si>
    <t>SNG-EB- Z1R - Part Unlimited Eblast-20211208</t>
  </si>
  <si>
    <t>SNG-EB- 20211210  Castle-X -  Christmas Eblast 2</t>
  </si>
  <si>
    <t>?? Stuff Castle X Barrier and Fusion Jackets In Your Christmas Stockings!</t>
  </si>
  <si>
    <t>SNG-EB- 20211212-UpNorthSports Eblast</t>
  </si>
  <si>
    <t>Experience the Up North Sports Advantage!  Christmas Sale on Now!</t>
  </si>
  <si>
    <t>SNG-EB- 20211213-TOBE  - Vivid Eblast 2</t>
  </si>
  <si>
    <t>SNG-EB- 20212165- Dennis Kirk Eblast</t>
  </si>
  <si>
    <t>SNG-EB-20211221-MN Tourism co-op Eblast</t>
  </si>
  <si>
    <t>SNG-EB-20211230-MN Tourism co-op Eblast</t>
  </si>
  <si>
    <t>Snow Goer Partner Communications Totals (10)</t>
  </si>
  <si>
    <t>SGCP December Parts and Accessories - 118</t>
  </si>
  <si>
    <t>You’re invited! Make your voice known throughout the snowmobile industry.</t>
  </si>
  <si>
    <t>Reminder to Complete - 118</t>
  </si>
  <si>
    <t>Reminder, take the new Snow Goer consumer panel survey before it closes.</t>
  </si>
  <si>
    <t>SNG-NL-20211209</t>
  </si>
  <si>
    <t>Season-Opening Events, Best Trailside Pitstops And More</t>
  </si>
  <si>
    <t>SNG-NL-20211216-GoRide! enews</t>
  </si>
  <si>
    <t>MN/WI Snowmobile Trail Report – Dec. 17, 2021</t>
  </si>
  <si>
    <t>SNG-NL-20211223</t>
  </si>
  <si>
    <t>Sled Delivery Update, NY Shootout Results And More</t>
  </si>
  <si>
    <t>Total for December 2021 (15)</t>
  </si>
  <si>
    <t>Summary By Brand - Unique &amp; Gross SNOWGOER -December  2021</t>
  </si>
  <si>
    <t>Kimpex total clicks</t>
  </si>
  <si>
    <t>CastleX total clicks</t>
  </si>
  <si>
    <t>Arctiva total clicks</t>
  </si>
  <si>
    <t>Z1R total clicks</t>
  </si>
  <si>
    <t>Up North total clicks</t>
  </si>
  <si>
    <t>Tobe total clicks</t>
  </si>
  <si>
    <t>Dennis Kirk total clicks</t>
  </si>
  <si>
    <t>MN-Co-op total clicks</t>
  </si>
  <si>
    <t>Last mo Survey</t>
  </si>
  <si>
    <t>Take survey</t>
  </si>
  <si>
    <t xml:space="preserve">Kimpex </t>
  </si>
  <si>
    <t>CA Pro Video</t>
  </si>
  <si>
    <t>Hayward</t>
  </si>
  <si>
    <t>Oconto</t>
  </si>
  <si>
    <t>Manitowish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</si>
</sst>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11">
    <font>
      <sz val="11"/>
      <color theme="1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  <font>
      <b/>
      <sz val="10"/>
      <color rgb="FF1A295B"/>
      <name val="Arial"/>
      <family val="2"/>
    </font>
    <font>
      <b/>
      <sz val="16"/>
      <color rgb="FFFFFFFF"/>
      <name val="Arial Narrow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horizontal="center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horizontal="center" vertical="top" wrapText="1" readingOrder="1"/>
    </xf>
    <xf numFmtId="166" fontId="2" fillId="2" borderId="2" xfId="0" applyNumberFormat="1" applyFont="1" applyFill="1" applyBorder="1" applyAlignment="1">
      <alignment vertical="top" wrapText="1" readingOrder="1"/>
    </xf>
    <xf numFmtId="167" fontId="2" fillId="2" borderId="2" xfId="0" applyNumberFormat="1" applyFont="1" applyFill="1" applyBorder="1" applyAlignment="1">
      <alignment horizontal="right" vertical="top" wrapText="1" readingOrder="1"/>
    </xf>
    <xf numFmtId="166" fontId="2" fillId="2" borderId="2" xfId="0" applyNumberFormat="1" applyFont="1" applyFill="1" applyBorder="1" applyAlignment="1">
      <alignment horizontal="right" vertical="top" wrapText="1" readingOrder="1"/>
    </xf>
    <xf numFmtId="168" fontId="2" fillId="2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166" fontId="2" fillId="5" borderId="1" xfId="0" applyNumberFormat="1" applyFont="1" applyFill="1" applyBorder="1" applyAlignment="1">
      <alignment vertical="top" wrapText="1" readingOrder="1"/>
    </xf>
    <xf numFmtId="167" fontId="2" fillId="5" borderId="1" xfId="0" applyNumberFormat="1" applyFont="1" applyFill="1" applyBorder="1" applyAlignment="1">
      <alignment horizontal="right" vertical="top" wrapText="1" readingOrder="1"/>
    </xf>
    <xf numFmtId="166" fontId="2" fillId="5" borderId="1" xfId="0" applyNumberFormat="1" applyFont="1" applyFill="1" applyBorder="1" applyAlignment="1">
      <alignment horizontal="right"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6" fontId="2" fillId="6" borderId="1" xfId="0" applyNumberFormat="1" applyFont="1" applyFill="1" applyBorder="1" applyAlignment="1">
      <alignment vertical="top" wrapText="1" readingOrder="1"/>
    </xf>
    <xf numFmtId="167" fontId="2" fillId="6" borderId="1" xfId="0" applyNumberFormat="1" applyFont="1" applyFill="1" applyBorder="1" applyAlignment="1">
      <alignment horizontal="right" vertical="top" wrapText="1" readingOrder="1"/>
    </xf>
    <xf numFmtId="166" fontId="2" fillId="6" borderId="1" xfId="0" applyNumberFormat="1" applyFont="1" applyFill="1" applyBorder="1" applyAlignment="1">
      <alignment horizontal="right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166" fontId="2" fillId="7" borderId="1" xfId="0" applyNumberFormat="1" applyFont="1" applyFill="1" applyBorder="1" applyAlignment="1">
      <alignment horizontal="right"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166" fontId="5" fillId="8" borderId="1" xfId="0" applyNumberFormat="1" applyFont="1" applyFill="1" applyBorder="1" applyAlignment="1">
      <alignment vertical="center" wrapText="1" readingOrder="1"/>
    </xf>
    <xf numFmtId="167" fontId="5" fillId="8" borderId="1" xfId="0" applyNumberFormat="1" applyFont="1" applyFill="1" applyBorder="1" applyAlignment="1">
      <alignment horizontal="right" vertical="center" wrapText="1" readingOrder="1"/>
    </xf>
    <xf numFmtId="166" fontId="5" fillId="8" borderId="1" xfId="0" applyNumberFormat="1" applyFont="1" applyFill="1" applyBorder="1" applyAlignment="1">
      <alignment horizontal="right" vertical="center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6" fillId="9" borderId="1" xfId="0" applyNumberFormat="1" applyFont="1" applyFill="1" applyBorder="1" applyAlignment="1">
      <alignment horizontal="center" readingOrder="1"/>
    </xf>
    <xf numFmtId="1" fontId="6" fillId="9" borderId="1" xfId="0" applyNumberFormat="1" applyFont="1" applyFill="1" applyBorder="1" applyAlignment="1">
      <alignment horizontal="right" wrapText="1" readingOrder="1"/>
    </xf>
    <xf numFmtId="10" fontId="6" fillId="9" borderId="1" xfId="0" applyNumberFormat="1" applyFont="1" applyFill="1" applyBorder="1" applyAlignment="1">
      <alignment horizontal="right" wrapText="1" readingOrder="1"/>
    </xf>
    <xf numFmtId="0" fontId="9" fillId="3" borderId="0" xfId="0" applyNumberFormat="1" applyFont="1" applyFill="1" applyBorder="1" applyAlignment="1">
      <alignment wrapText="1" readingOrder="1"/>
    </xf>
    <xf numFmtId="0" fontId="9" fillId="3" borderId="0" xfId="0" applyNumberFormat="1" applyFont="1" applyFill="1" applyBorder="1" applyAlignment="1">
      <alignment horizontal="right" wrapText="1" readingOrder="1"/>
    </xf>
    <xf numFmtId="0" fontId="8" fillId="0" borderId="0" xfId="0" applyFont="1" applyFill="1" applyBorder="1"/>
    <xf numFmtId="165" fontId="2" fillId="10" borderId="2" xfId="0" applyNumberFormat="1" applyFont="1" applyFill="1" applyBorder="1" applyAlignment="1">
      <alignment horizontal="center" vertical="top" wrapText="1" readingOrder="1"/>
    </xf>
    <xf numFmtId="1" fontId="10" fillId="10" borderId="2" xfId="0" applyNumberFormat="1" applyFont="1" applyFill="1" applyBorder="1" applyAlignment="1">
      <alignment horizontal="center" vertical="top" wrapText="1" readingOrder="1"/>
    </xf>
    <xf numFmtId="10" fontId="10" fillId="10" borderId="2" xfId="0" applyNumberFormat="1" applyFont="1" applyFill="1" applyBorder="1" applyAlignment="1">
      <alignment horizontal="right" vertical="top" wrapText="1" readingOrder="1"/>
    </xf>
    <xf numFmtId="165" fontId="2" fillId="10" borderId="2" xfId="0" quotePrefix="1" applyNumberFormat="1" applyFont="1" applyFill="1" applyBorder="1" applyAlignment="1">
      <alignment horizontal="center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3" fillId="4" borderId="1" xfId="0" applyFont="1" applyFill="1" applyBorder="1" applyAlignment="1">
      <alignment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vertical="top" wrapText="1" readingOrder="1"/>
    </xf>
    <xf numFmtId="0" fontId="2" fillId="2" borderId="2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7" fillId="3" borderId="0" xfId="0" applyNumberFormat="1" applyFont="1" applyFill="1" applyBorder="1" applyAlignment="1">
      <alignment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left"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164" fontId="2" fillId="2" borderId="3" xfId="0" applyNumberFormat="1" applyFont="1" applyFill="1" applyBorder="1" applyAlignment="1">
      <alignment horizontal="center"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2" fillId="2" borderId="4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horizontal="left" vertical="top" wrapText="1" readingOrder="1"/>
    </xf>
    <xf numFmtId="0" fontId="2" fillId="2" borderId="3" xfId="0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8&amp;split_id=0&amp;start_date=01%2F01%2F2021%2000%3A00%3A00&amp;end_date=01%2F31%2F2021%2000%3A00%3A00&amp;rs%3AParameterLanguage=" TargetMode="External"/><Relationship Id="rId6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1&amp;split_id=0&amp;start_date=01%2F01%2F2021%2000%3A00%3A00&amp;end_date=01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4&amp;split_id=0&amp;start_date=01%2F01%2F2021%2000%3A00%3A00&amp;end_date=01%2F31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6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8&amp;split_id=0&amp;start_date=01%2F01%2F2021%2000%3A00%3A00&amp;end_date=01%2F31%2F2021%2000%3A00%3A00&amp;rs%3AParameterLanguage=" TargetMode="External"/><Relationship Id="rId7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3&amp;split_id=0&amp;start_date=01%2F01%2F2021%2000%3A00%3A00&amp;end_date=01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1&amp;split_id=0&amp;start_date=01%2F01%2F2021%2000%3A00%3A00&amp;end_date=01%2F31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0&amp;split_id=0&amp;start_date=01%2F01%2F2021%2000%3A00%3A00&amp;end_date=01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6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8&amp;split_id=0&amp;start_date=01%2F01%2F2021%2000%3A00%3A00&amp;end_date=01%2F31%2F2021%2000%3A00%3A00&amp;rs%3AParameterLanguage=" TargetMode="External"/><Relationship Id="rId6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7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3&amp;split_id=0&amp;start_date=01%2F01%2F2021%2000%3A00%3A00&amp;end_date=01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6&amp;split_id=0&amp;start_date=01%2F01%2F2021%2000%3A00%3A00&amp;end_date=01%2F31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7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0&amp;split_id=0&amp;start_date=01%2F01%2F2021%2000%3A00%3A00&amp;end_date=01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8&amp;split_id=0&amp;start_date=01%2F01%2F2021%2000%3A00%3A00&amp;end_date=01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1&amp;split_id=0&amp;start_date=01%2F01%2F2021%2000%3A00%3A00&amp;end_date=01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6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8&amp;split_id=0&amp;start_date=01%2F01%2F2021%2000%3A00%3A00&amp;end_date=01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36&amp;split_id=0&amp;start_date=01%2F01%2F2021%2000%3A00%3A00&amp;end_date=01%2F31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8&amp;split_id=0&amp;start_date=01%2F01%2F2021%2000%3A00%3A00&amp;end_date=01%2F31%2F2021%2000%3A00%3A00&amp;rs%3AParameterLanguage=" TargetMode="External"/><Relationship Id="rId7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7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3&amp;split_id=0&amp;start_date=01%2F01%2F2021%2000%3A00%3A00&amp;end_date=01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3&amp;split_id=0&amp;start_date=01%2F01%2F2021%2000%3A00%3A00&amp;end_date=01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0&amp;split_id=0&amp;start_date=01%2F01%2F2021%2000%3A00%3A00&amp;end_date=01%2F31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36&amp;split_id=0&amp;start_date=01%2F01%2F2021%2000%3A00%3A00&amp;end_date=01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3&amp;split_id=0&amp;start_date=01%2F01%2F2021%2000%3A00%3A00&amp;end_date=01%2F31%2F2021%2000%3A00%3A00&amp;rs%3AParameterLanguage=" TargetMode="External"/><Relationship Id="rId6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8&amp;split_id=0&amp;start_date=01%2F01%2F2021%2000%3A00%3A00&amp;end_date=01%2F31%2F2021%2000%3A00%3A00&amp;rs%3AParameterLanguage=" TargetMode="External"/><Relationship Id="rId7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1&amp;split_id=0&amp;start_date=01%2F01%2F2021%2000%3A00%3A00&amp;end_date=01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7&amp;split_id=0&amp;start_date=01%2F01%2F2021%2000%3A00%3A00&amp;end_date=01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8&amp;split_id=0&amp;start_date=01%2F01%2F2021%2000%3A00%3A00&amp;end_date=01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2&amp;split_id=0&amp;start_date=01%2F01%2F2021%2000%3A00%3A00&amp;end_date=01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5&amp;split_id=0&amp;start_date=01%2F01%2F2021%2000%3A00%3A00&amp;end_date=01%2F31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36&amp;split_id=0&amp;start_date=01%2F01%2F2021%2000%3A00%3A00&amp;end_date=01%2F31%2F2021%2000%3A00%3A00&amp;rs%3AParameterLanguage=" TargetMode="External"/><Relationship Id="rId7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3&amp;split_id=0&amp;start_date=01%2F01%2F2021%2000%3A00%3A00&amp;end_date=01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4&amp;split_id=0&amp;start_date=01%2F01%2F2021%2000%3A00%3A00&amp;end_date=01%2F31%2F2021%2000%3A00%3A00&amp;rs%3AParameterLanguage=" TargetMode="External"/><Relationship Id="rId7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1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2&amp;split_id=0&amp;start_date=01%2F01%2F2021%2000%3A00%3A00&amp;end_date=01%2F31%2F2021%2000%3A00%3A00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0&amp;split_id=0&amp;start_date=10%2F01%2F2021%2000%3A00%3A00&amp;end_date=10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4&amp;split_id=0&amp;start_date=10%2F01%2F2021%2000%3A00%3A00&amp;end_date=10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2&amp;split_id=0&amp;start_date=10%2F01%2F2021%2000%3A00%3A00&amp;end_date=10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0&amp;split_id=0&amp;start_date=10%2F01%2F2021%2000%3A00%3A00&amp;end_date=10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4&amp;split_id=0&amp;start_date=10%2F01%2F2021%2000%3A00%3A00&amp;end_date=10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9&amp;split_id=0&amp;start_date=10%2F01%2F2021%2000%3A00%3A00&amp;end_date=10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9&amp;split_id=0&amp;start_date=10%2F01%2F2021%2000%3A00%3A00&amp;end_date=10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9&amp;split_id=0&amp;start_date=10%2F01%2F2021%2000%3A00%3A00&amp;end_date=10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0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9&amp;split_id=0&amp;start_date=10%2F01%2F2021%2000%3A00%3A00&amp;end_date=10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0&amp;split_id=0&amp;start_date=10%2F01%2F2021%2000%3A00%3A00&amp;end_date=10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8&amp;split_id=0&amp;start_date=10%2F01%2F2021%2000%3A00%3A00&amp;end_date=10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9&amp;split_id=0&amp;start_date=10%2F01%2F2021%2000%3A00%3A00&amp;end_date=10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8&amp;split_id=0&amp;start_date=10%2F01%2F2021%2000%3A00%3A00&amp;end_date=10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4&amp;split_id=0&amp;start_date=10%2F01%2F2021%2000%3A00%3A00&amp;end_date=10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0&amp;split_id=0&amp;start_date=10%2F01%2F2021%2000%3A00%3A00&amp;end_date=10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7&amp;split_id=0&amp;start_date=10%2F01%2F2021%2000%3A00%3A00&amp;end_date=10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5&amp;split_id=0&amp;start_date=10%2F01%2F2021%2000%3A00%3A00&amp;end_date=10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3&amp;split_id=0&amp;start_date=10%2F01%2F2021%2000%3A00%3A00&amp;end_date=10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9&amp;split_id=0&amp;start_date=10%2F01%2F2021%2000%3A00%3A00&amp;end_date=10%2F31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3&amp;split_id=0&amp;start_date=11%2F01%2F2021%2000%3A00%3A00&amp;end_date=11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0&amp;split_id=0&amp;start_date=11%2F01%2F2021%2000%3A00%3A00&amp;end_date=11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4&amp;split_id=0&amp;start_date=11%2F01%2F2021%2000%3A00%3A00&amp;end_date=11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0&amp;split_id=0&amp;start_date=11%2F01%2F2021%2000%3A00%3A00&amp;end_date=11%2F30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1&amp;split_id=0&amp;start_date=11%2F01%2F2021%2000%3A00%3A00&amp;end_date=11%2F30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4&amp;split_id=0&amp;start_date=11%2F01%2F2021%2000%3A00%3A00&amp;end_date=11%2F30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2&amp;split_id=0&amp;start_date=11%2F01%2F2021%2000%3A00%3A00&amp;end_date=11%2F30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1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8&amp;split_id=0&amp;start_date=11%2F01%2F2021%2000%3A00%3A00&amp;end_date=11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5&amp;split_id=0&amp;start_date=11%2F01%2F2021%2000%3A00%3A00&amp;end_date=11%2F30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1&amp;split_id=0&amp;start_date=11%2F01%2F2021%2000%3A00%3A00&amp;end_date=11%2F30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4&amp;split_id=0&amp;start_date=11%2F01%2F2021%2000%3A00%3A00&amp;end_date=11%2F30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2&amp;split_id=0&amp;start_date=11%2F01%2F2021%2000%3A00%3A00&amp;end_date=11%2F30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5&amp;split_id=0&amp;start_date=11%2F01%2F2021%2000%3A00%3A00&amp;end_date=11%2F30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0&amp;split_id=0&amp;start_date=11%2F01%2F2021%2000%3A00%3A00&amp;end_date=11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9&amp;split_id=0&amp;start_date=11%2F01%2F2021%2000%3A00%3A00&amp;end_date=11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2&amp;split_id=0&amp;start_date=11%2F01%2F2021%2000%3A00%3A00&amp;end_date=11%2F30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1&amp;split_id=0&amp;start_date=11%2F01%2F2021%2000%3A00%3A00&amp;end_date=11%2F30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4&amp;split_id=0&amp;start_date=11%2F01%2F2021%2000%3A00%3A00&amp;end_date=11%2F30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2&amp;split_id=0&amp;start_date=11%2F01%2F2021%2000%3A00%3A00&amp;end_date=11%2F30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3&amp;split_id=0&amp;start_date=11%2F01%2F2021%2000%3A00%3A00&amp;end_date=11%2F30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2&amp;split_id=0&amp;start_date=11%2F01%2F2021%2000%3A00%3A00&amp;end_date=11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2&amp;split_id=0&amp;start_date=11%2F01%2F2021%2000%3A00%3A00&amp;end_date=11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7&amp;split_id=0&amp;start_date=11%2F01%2F2021%2000%3A00%3A00&amp;end_date=11%2F30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3&amp;split_id=0&amp;start_date=11%2F01%2F2021%2000%3A00%3A00&amp;end_date=11%2F30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2&amp;split_id=0&amp;start_date=11%2F01%2F2021%2000%3A00%3A00&amp;end_date=11%2F30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0&amp;split_id=0&amp;start_date=11%2F01%2F2021%2000%3A00%3A00&amp;end_date=11%2F30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4&amp;split_id=0&amp;start_date=11%2F01%2F2021%2000%3A00%3A00&amp;end_date=11%2F30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0&amp;split_id=0&amp;start_date=11%2F01%2F2021%2000%3A00%3A00&amp;end_date=11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7&amp;split_id=0&amp;start_date=11%2F01%2F2021%2000%3A00%3A00&amp;end_date=11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0&amp;split_id=0&amp;start_date=11%2F01%2F2021%2000%3A00%3A00&amp;end_date=11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6&amp;split_id=0&amp;start_date=11%2F01%2F2021%2000%3A00%3A00&amp;end_date=11%2F30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1&amp;split_id=0&amp;start_date=11%2F01%2F2021%2000%3A00%3A00&amp;end_date=11%2F30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3&amp;split_id=0&amp;start_date=11%2F01%2F2021%2000%3A00%3A00&amp;end_date=11%2F30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4&amp;split_id=0&amp;start_date=11%2F01%2F2021%2000%3A00%3A00&amp;end_date=11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3&amp;split_id=0&amp;start_date=11%2F01%2F2021%2000%3A00%3A00&amp;end_date=11%2F30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8&amp;split_id=0&amp;start_date=11%2F01%2F2021%2000%3A00%3A00&amp;end_date=11%2F30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5&amp;split_id=0&amp;start_date=11%2F01%2F2021%2000%3A00%3A00&amp;end_date=11%2F30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6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3&amp;split_id=0&amp;start_date=11%2F01%2F2021%2000%3A00%3A00&amp;end_date=11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4&amp;split_id=0&amp;start_date=11%2F01%2F2021%2000%3A00%3A00&amp;end_date=11%2F30%2F2021%2000%3A00%3A00&amp;rs%3AParameterLanguage=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9&amp;split_id=0&amp;start_date=12%2F01%2F2021%2000%3A00%3A00&amp;end_date=12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3&amp;split_id=0&amp;start_date=12%2F01%2F2021%2000%3A00%3A00&amp;end_date=12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5&amp;split_id=0&amp;start_date=12%2F01%2F2021%2000%3A00%3A00&amp;end_date=12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3&amp;split_id=0&amp;start_date=12%2F01%2F2021%2000%3A00%3A00&amp;end_date=12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1&amp;split_id=0&amp;start_date=12%2F01%2F2021%2000%3A00%3A00&amp;end_date=12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1&amp;split_id=0&amp;start_date=12%2F01%2F2021%2000%3A00%3A00&amp;end_date=12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3&amp;split_id=0&amp;start_date=12%2F01%2F2021%2000%3A00%3A00&amp;end_date=12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3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1&amp;split_id=0&amp;start_date=12%2F01%2F2021%2000%3A00%3A00&amp;end_date=12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2&amp;split_id=0&amp;start_date=12%2F01%2F2021%2000%3A00%3A00&amp;end_date=12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9&amp;split_id=0&amp;start_date=12%2F01%2F2021%2000%3A00%3A00&amp;end_date=12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9&amp;split_id=0&amp;start_date=12%2F01%2F2021%2000%3A00%3A00&amp;end_date=12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3&amp;split_id=0&amp;start_date=12%2F01%2F2021%2000%3A00%3A00&amp;end_date=12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2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1&amp;split_id=0&amp;start_date=12%2F01%2F2021%2000%3A00%3A00&amp;end_date=12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5&amp;split_id=0&amp;start_date=12%2F01%2F2021%2000%3A00%3A00&amp;end_date=12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6&amp;split_id=0&amp;start_date=12%2F01%2F2021%2000%3A00%3A00&amp;end_date=12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9&amp;split_id=0&amp;start_date=12%2F01%2F2021%2000%3A00%3A00&amp;end_date=12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1&amp;split_id=0&amp;start_date=12%2F01%2F2021%2000%3A00%3A00&amp;end_date=12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3&amp;split_id=0&amp;start_date=12%2F01%2F2021%2000%3A00%3A00&amp;end_date=12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9&amp;split_id=0&amp;start_date=12%2F01%2F2021%2000%3A00%3A00&amp;end_date=12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3&amp;split_id=0&amp;start_date=12%2F01%2F2021%2000%3A00%3A00&amp;end_date=12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9&amp;split_id=0&amp;start_date=12%2F01%2F2021%2000%3A00%3A00&amp;end_date=12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6&amp;split_id=0&amp;start_date=12%2F01%2F2021%2000%3A00%3A00&amp;end_date=12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1&amp;split_id=0&amp;start_date=12%2F01%2F2021%2000%3A00%3A00&amp;end_date=12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14&amp;split_id=0&amp;start_date=12%2F01%2F2021%2000%3A00%3A00&amp;end_date=12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2&amp;split_id=0&amp;start_date=12%2F01%2F2021%2000%3A00%3A00&amp;end_date=12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9&amp;split_id=0&amp;start_date=12%2F01%2F2021%2000%3A00%3A00&amp;end_date=12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2&amp;split_id=0&amp;start_date=12%2F01%2F2021%2000%3A00%3A00&amp;end_date=12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6&amp;split_id=0&amp;start_date=12%2F01%2F2021%2000%3A00%3A00&amp;end_date=12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1&amp;split_id=0&amp;start_date=12%2F01%2F2021%2000%3A00%3A00&amp;end_date=12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3&amp;split_id=0&amp;start_date=12%2F01%2F2021%2000%3A00%3A00&amp;end_date=12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5&amp;split_id=0&amp;start_date=12%2F01%2F2021%2000%3A00%3A00&amp;end_date=12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9&amp;split_id=0&amp;start_date=12%2F01%2F2021%2000%3A00%3A00&amp;end_date=12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1&amp;split_id=0&amp;start_date=12%2F01%2F2021%2000%3A00%3A00&amp;end_date=12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3&amp;split_id=0&amp;start_date=12%2F01%2F2021%2000%3A00%3A00&amp;end_date=12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9&amp;split_id=0&amp;start_date=12%2F01%2F2021%2000%3A00%3A00&amp;end_date=12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3&amp;split_id=0&amp;start_date=12%2F01%2F2021%2000%3A00%3A00&amp;end_date=12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6&amp;split_id=0&amp;start_date=12%2F01%2F2021%2000%3A00%3A00&amp;end_date=12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1&amp;split_id=0&amp;start_date=12%2F01%2F2021%2000%3A00%3A00&amp;end_date=12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14&amp;split_id=0&amp;start_date=12%2F01%2F2021%2000%3A00%3A00&amp;end_date=12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9&amp;split_id=0&amp;start_date=12%2F01%2F2021%2000%3A00%3A00&amp;end_date=12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1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2&amp;split_id=0&amp;start_date=02%2F01%2F2021%2000%3A00%3A00&amp;end_date=02%2F28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9&amp;split_id=0&amp;start_date=02%2F01%2F2021%2000%3A00%3A00&amp;end_date=02%2F28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5&amp;split_id=0&amp;start_date=02%2F01%2F2021%2000%3A00%3A00&amp;end_date=02%2F28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6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6&amp;split_id=0&amp;start_date=02%2F01%2F2021%2000%3A00%3A00&amp;end_date=02%2F28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7&amp;split_id=0&amp;start_date=02%2F01%2F2021%2000%3A00%3A00&amp;end_date=02%2F28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2&amp;split_id=0&amp;start_date=02%2F01%2F2021%2000%3A00%3A00&amp;end_date=02%2F28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9&amp;split_id=0&amp;start_date=02%2F01%2F2021%2000%3A00%3A00&amp;end_date=02%2F28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5&amp;split_id=0&amp;start_date=02%2F01%2F2021%2000%3A00%3A00&amp;end_date=02%2F28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6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9&amp;split_id=0&amp;start_date=02%2F01%2F2021%2000%3A00%3A00&amp;end_date=02%2F28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6&amp;split_id=0&amp;start_date=02%2F01%2F2021%2000%3A00%3A00&amp;end_date=02%2F28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5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2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6&amp;split_id=0&amp;start_date=02%2F01%2F2021%2000%3A00%3A00&amp;end_date=02%2F28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9&amp;split_id=0&amp;start_date=02%2F01%2F2021%2000%3A00%3A00&amp;end_date=02%2F28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7&amp;split_id=0&amp;start_date=02%2F01%2F2021%2000%3A00%3A00&amp;end_date=02%2F28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7&amp;split_id=0&amp;start_date=02%2F01%2F2021%2000%3A00%3A00&amp;end_date=02%2F28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6&amp;split_id=0&amp;start_date=02%2F01%2F2021%2000%3A00%3A00&amp;end_date=02%2F28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7&amp;split_id=0&amp;start_date=02%2F01%2F2021%2000%3A00%3A00&amp;end_date=02%2F28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9&amp;split_id=0&amp;start_date=02%2F01%2F2021%2000%3A00%3A00&amp;end_date=02%2F28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5&amp;split_id=0&amp;start_date=02%2F01%2F2021%2000%3A00%3A00&amp;end_date=02%2F28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5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2&amp;split_id=0&amp;start_date=02%2F01%2F2021%2000%3A00%3A00&amp;end_date=02%2F28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6&amp;split_id=0&amp;start_date=02%2F01%2F2021%2000%3A00%3A00&amp;end_date=02%2F28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7&amp;split_id=0&amp;start_date=02%2F01%2F2021%2000%3A00%3A00&amp;end_date=02%2F28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6&amp;split_id=0&amp;start_date=02%2F01%2F2021%2000%3A00%3A00&amp;end_date=02%2F28%2F2021%2000%3A00%3A0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7&amp;split_id=0&amp;start_date=03%2F01%2F2021%2000%3A00%3A00&amp;end_date=03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2&amp;split_id=0&amp;start_date=03%2F01%2F2021%2000%3A00%3A00&amp;end_date=03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2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25&amp;split_id=0&amp;start_date=03%2F01%2F2021%2000%3A00%3A00&amp;end_date=03%2F31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7&amp;split_id=0&amp;start_date=03%2F01%2F2021%2000%3A00%3A00&amp;end_date=03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2&amp;split_id=0&amp;start_date=03%2F01%2F2021%2000%3A00%3A00&amp;end_date=03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7&amp;split_id=0&amp;start_date=03%2F01%2F2021%2000%3A00%3A00&amp;end_date=03%2F31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2&amp;split_id=0&amp;start_date=03%2F01%2F2021%2000%3A00%3A00&amp;end_date=03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7&amp;split_id=0&amp;start_date=03%2F01%2F2021%2000%3A00%3A00&amp;end_date=03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7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6&amp;split_id=0&amp;start_date=03%2F01%2F2021%2000%3A00%3A00&amp;end_date=03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2&amp;split_id=0&amp;start_date=03%2F01%2F2021%2000%3A00%3A00&amp;end_date=03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9&amp;split_id=0&amp;start_date=03%2F01%2F2021%2000%3A00%3A00&amp;end_date=03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0&amp;split_id=0&amp;start_date=03%2F01%2F2021%2000%3A00%3A00&amp;end_date=03%2F31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7&amp;split_id=0&amp;start_date=03%2F01%2F2021%2000%3A00%3A00&amp;end_date=03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73&amp;split_id=0&amp;start_date=03%2F01%2F2021%2000%3A00%3A00&amp;end_date=03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7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5&amp;split_id=0&amp;start_date=04%2F01%2F2021%2000%3A00%3A00&amp;end_date=04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9&amp;split_id=0&amp;start_date=04%2F01%2F2021%2000%3A00%3A00&amp;end_date=04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9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88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87&amp;split_id=0&amp;start_date=04%2F01%2F2021%2000%3A00%3A00&amp;end_date=04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88&amp;split_id=0&amp;start_date=04%2F01%2F2021%2000%3A00%3A00&amp;end_date=04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87&amp;split_id=0&amp;start_date=04%2F01%2F2021%2000%3A00%3A00&amp;end_date=04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5&amp;split_id=0&amp;start_date=04%2F01%2F2021%2000%3A00%3A00&amp;end_date=04%2F30%2F2021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1&amp;split_id=0&amp;start_date=05%2F01%2F2021%2000%3A00%3A00&amp;end_date=05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6&amp;split_id=0&amp;start_date=05%2F01%2F2021%2000%3A00%3A00&amp;end_date=05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1&amp;split_id=0&amp;start_date=05%2F01%2F2021%2000%3A00%3A00&amp;end_date=05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4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3&amp;split_id=0&amp;start_date=05%2F01%2F2021%2000%3A00%3A00&amp;end_date=05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6&amp;split_id=0&amp;start_date=05%2F01%2F2021%2000%3A00%3A00&amp;end_date=05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6&amp;split_id=0&amp;start_date=05%2F01%2F2021%2000%3A00%3A00&amp;end_date=05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1&amp;split_id=0&amp;start_date=05%2F01%2F2021%2000%3A00%3A00&amp;end_date=05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1&amp;split_id=0&amp;start_date=05%2F01%2F2021%2000%3A00%3A00&amp;end_date=05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1&amp;split_id=0&amp;start_date=05%2F01%2F2021%2000%3A00%3A00&amp;end_date=05%2F31%2F2021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9&amp;split_id=0&amp;start_date=06%2F01%2F2021%2000%3A00%3A00&amp;end_date=06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7&amp;split_id=0&amp;start_date=06%2F01%2F2021%2000%3A00%3A00&amp;end_date=06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9&amp;split_id=0&amp;start_date=06%2F01%2F2021%2000%3A00%3A00&amp;end_date=06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23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22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7&amp;split_id=0&amp;start_date=06%2F01%2F2021%2000%3A00%3A00&amp;end_date=06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7&amp;split_id=0&amp;start_date=06%2F01%2F2021%2000%3A00%3A00&amp;end_date=06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9&amp;split_id=0&amp;start_date=06%2F01%2F2021%2000%3A00%3A00&amp;end_date=06%2F30%2F2021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1&amp;split_id=0&amp;start_date=07%2F01%2F2021%2000%3A00%3A00&amp;end_date=07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7&amp;split_id=0&amp;start_date=07%2F01%2F2021%2000%3A00%3A00&amp;end_date=07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1&amp;split_id=0&amp;start_date=07%2F01%2F2021%2000%3A00%3A00&amp;end_date=07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0&amp;split_id=0&amp;start_date=07%2F01%2F2021%2000%3A00%3A00&amp;end_date=07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1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1&amp;split_id=0&amp;start_date=07%2F01%2F2021%2000%3A00%3A00&amp;end_date=07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0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0&amp;split_id=0&amp;start_date=07%2F01%2F2021%2000%3A00%3A00&amp;end_date=07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1&amp;split_id=0&amp;start_date=07%2F01%2F2021%2000%3A00%3A00&amp;end_date=07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0&amp;split_id=0&amp;start_date=07%2F01%2F2021%2000%3A00%3A00&amp;end_date=07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1&amp;split_id=0&amp;start_date=07%2F01%2F2021%2000%3A00%3A00&amp;end_date=07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7&amp;split_id=0&amp;start_date=07%2F01%2F2021%2000%3A00%3A00&amp;end_date=07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1&amp;split_id=0&amp;start_date=07%2F01%2F2021%2000%3A00%3A00&amp;end_date=07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7&amp;split_id=0&amp;start_date=07%2F01%2F2021%2000%3A00%3A00&amp;end_date=07%2F31%2F2021%2000%3A00%3A00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7&amp;split_id=0&amp;start_date=08%2F01%2F2021%2000%3A00%3A00&amp;end_date=08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6&amp;split_id=0&amp;start_date=08%2F01%2F2021%2000%3A00%3A00&amp;end_date=08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9&amp;split_id=0&amp;start_date=08%2F01%2F2021%2000%3A00%3A00&amp;end_date=08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5&amp;split_id=0&amp;start_date=08%2F01%2F2021%2000%3A00%3A00&amp;end_date=08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9&amp;split_id=0&amp;start_date=08%2F01%2F2021%2000%3A00%3A00&amp;end_date=08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8&amp;split_id=0&amp;start_date=08%2F01%2F2021%2000%3A00%3A00&amp;end_date=08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5&amp;split_id=0&amp;start_date=08%2F01%2F2021%2000%3A00%3A00&amp;end_date=08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6&amp;split_id=0&amp;start_date=08%2F01%2F2021%2000%3A00%3A00&amp;end_date=08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9&amp;split_id=0&amp;start_date=08%2F01%2F2021%2000%3A00%3A00&amp;end_date=08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5&amp;split_id=0&amp;start_date=08%2F01%2F2021%2000%3A00%3A00&amp;end_date=08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8&amp;split_id=0&amp;start_date=08%2F01%2F2021%2000%3A00%3A00&amp;end_date=08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9&amp;split_id=0&amp;start_date=08%2F01%2F2021%2000%3A00%3A00&amp;end_date=08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8&amp;split_id=0&amp;start_date=08%2F01%2F2021%2000%3A00%3A00&amp;end_date=08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6&amp;split_id=0&amp;start_date=08%2F01%2F2021%2000%3A00%3A00&amp;end_date=08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0&amp;split_id=0&amp;start_date=08%2F01%2F2021%2000%3A00%3A00&amp;end_date=08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6&amp;split_id=0&amp;start_date=08%2F01%2F2021%2000%3A00%3A00&amp;end_date=08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5&amp;split_id=0&amp;start_date=08%2F01%2F2021%2000%3A00%3A00&amp;end_date=08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3&amp;split_id=0&amp;start_date=08%2F01%2F2021%2000%3A00%3A00&amp;end_date=08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8&amp;split_id=0&amp;start_date=08%2F01%2F2021%2000%3A00%3A00&amp;end_date=08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0&amp;split_id=0&amp;start_date=08%2F01%2F2021%2000%3A00%3A00&amp;end_date=08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7&amp;split_id=0&amp;start_date=08%2F01%2F2021%2000%3A00%3A00&amp;end_date=08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6&amp;split_id=0&amp;start_date=08%2F01%2F2021%2000%3A00%3A00&amp;end_date=08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8&amp;split_id=0&amp;start_date=08%2F01%2F2021%2000%3A00%3A00&amp;end_date=08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8&amp;split_id=0&amp;start_date=08%2F01%2F2021%2000%3A00%3A00&amp;end_date=08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7&amp;split_id=0&amp;start_date=08%2F01%2F2021%2000%3A00%3A00&amp;end_date=08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8&amp;split_id=0&amp;start_date=08%2F01%2F2021%2000%3A00%3A00&amp;end_date=08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3&amp;split_id=0&amp;start_date=08%2F01%2F2021%2000%3A00%3A00&amp;end_date=08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7&amp;split_id=0&amp;start_date=08%2F01%2F2021%2000%3A00%3A00&amp;end_date=08%2F31%2F2021%2000%3A00%3A00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6&amp;split_id=0&amp;start_date=09%2F01%2F2021%2000%3A00%3A00&amp;end_date=09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4&amp;split_id=0&amp;start_date=09%2F01%2F2021%2000%3A00%3A00&amp;end_date=09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2&amp;split_id=0&amp;start_date=09%2F01%2F2021%2000%3A00%3A00&amp;end_date=09%2F30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4&amp;split_id=0&amp;start_date=09%2F01%2F2021%2000%3A00%3A00&amp;end_date=09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5&amp;split_id=0&amp;start_date=09%2F01%2F2021%2000%3A00%3A00&amp;end_date=09%2F30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4&amp;split_id=0&amp;start_date=09%2F01%2F2021%2000%3A00%3A00&amp;end_date=09%2F30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8&amp;split_id=0&amp;start_date=09%2F01%2F2021%2000%3A00%3A00&amp;end_date=09%2F30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5&amp;split_id=0&amp;start_date=09%2F01%2F2021%2000%3A00%3A00&amp;end_date=09%2F30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4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4&amp;split_id=0&amp;start_date=09%2F01%2F2021%2000%3A00%3A00&amp;end_date=09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3&amp;split_id=0&amp;start_date=09%2F01%2F2021%2000%3A00%3A00&amp;end_date=09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3&amp;split_id=0&amp;start_date=09%2F01%2F2021%2000%3A00%3A00&amp;end_date=09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5&amp;split_id=0&amp;start_date=09%2F01%2F2021%2000%3A00%3A00&amp;end_date=09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6&amp;split_id=0&amp;start_date=09%2F01%2F2021%2000%3A00%3A00&amp;end_date=09%2F30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4&amp;split_id=0&amp;start_date=09%2F01%2F2021%2000%3A00%3A00&amp;end_date=09%2F30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5&amp;split_id=0&amp;start_date=09%2F01%2F2021%2000%3A00%3A00&amp;end_date=09%2F30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4&amp;split_id=0&amp;start_date=09%2F01%2F2021%2000%3A00%3A00&amp;end_date=09%2F30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5&amp;split_id=0&amp;start_date=09%2F01%2F2021%2000%3A00%3A00&amp;end_date=09%2F30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2&amp;split_id=0&amp;start_date=09%2F01%2F2021%2000%3A00%3A00&amp;end_date=09%2F30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4&amp;split_id=0&amp;start_date=09%2F01%2F2021%2000%3A00%3A00&amp;end_date=09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5&amp;split_id=0&amp;start_date=09%2F01%2F2021%2000%3A00%3A00&amp;end_date=09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2&amp;split_id=0&amp;start_date=09%2F01%2F2021%2000%3A00%3A00&amp;end_date=09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3&amp;split_id=0&amp;start_date=09%2F01%2F2021%2000%3A00%3A00&amp;end_date=09%2F30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4&amp;split_id=0&amp;start_date=09%2F01%2F2021%2000%3A00%3A00&amp;end_date=09%2F30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8&amp;split_id=0&amp;start_date=09%2F01%2F2021%2000%3A00%3A00&amp;end_date=09%2F30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6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5&amp;split_id=0&amp;start_date=09%2F01%2F2021%2000%3A00%3A00&amp;end_date=09%2F30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5&amp;split_id=0&amp;start_date=09%2F01%2F2021%2000%3A00%3A00&amp;end_date=09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5&amp;split_id=0&amp;start_date=09%2F01%2F2021%2000%3A00%3A00&amp;end_date=09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3&amp;split_id=0&amp;start_date=09%2F01%2F2021%2000%3A00%3A00&amp;end_date=09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6&amp;split_id=0&amp;start_date=09%2F01%2F2021%2000%3A00%3A00&amp;end_date=09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4&amp;split_id=0&amp;start_date=09%2F01%2F2021%2000%3A00%3A00&amp;end_date=09%2F30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5&amp;split_id=0&amp;start_date=09%2F01%2F2021%2000%3A00%3A00&amp;end_date=09%2F30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5&amp;split_id=0&amp;start_date=09%2F01%2F2021%2000%3A00%3A00&amp;end_date=09%2F30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5&amp;split_id=0&amp;start_date=09%2F01%2F2021%2000%3A00%3A00&amp;end_date=09%2F30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4&amp;split_id=0&amp;start_date=09%2F01%2F2021%2000%3A00%3A00&amp;end_date=09%2F30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3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3&amp;split_id=0&amp;start_date=09%2F01%2F2021%2000%3A00%3A00&amp;end_date=09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6&amp;split_id=0&amp;start_date=09%2F01%2F2021%2000%3A00%3A00&amp;end_date=09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3&amp;split_id=0&amp;start_date=09%2F01%2F2021%2000%3A00%3A00&amp;end_date=09%2F30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5&amp;split_id=0&amp;start_date=09%2F01%2F2021%2000%3A00%3A00&amp;end_date=09%2F30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8&amp;split_id=0&amp;start_date=09%2F01%2F2021%2000%3A00%3A00&amp;end_date=09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3&amp;split_id=0&amp;start_date=09%2F01%2F2021%2000%3A00%3A00&amp;end_date=09%2F30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8&amp;split_id=0&amp;start_date=09%2F01%2F2021%2000%3A00%3A00&amp;end_date=09%2F30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5&amp;split_id=0&amp;start_date=09%2F01%2F2021%2000%3A00%3A00&amp;end_date=09%2F30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2&amp;split_id=0&amp;start_date=09%2F01%2F2021%2000%3A00%3A00&amp;end_date=09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6&amp;split_id=0&amp;start_date=09%2F01%2F2021%2000%3A00%3A00&amp;end_date=09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4&amp;split_id=0&amp;start_date=09%2F01%2F2021%2000%3A00%3A00&amp;end_date=09%2F30%2F2021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"/>
  <sheetViews>
    <sheetView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4.10937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4" width="6.88671875" style="2" customWidth="1"/>
    <col min="25" max="25" width="37.5546875" style="2" customWidth="1"/>
    <col min="26" max="26" width="5.88671875" style="2" customWidth="1"/>
    <col min="27" max="27" width="255" style="2" customWidth="1"/>
    <col min="28" max="16384" width="9.109375" style="2"/>
  </cols>
  <sheetData>
    <row r="1" spans="1:28" ht="0.9" customHeight="1">
      <c r="A1" s="1"/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s="40" customFormat="1" ht="44.1" customHeight="1">
      <c r="A2" s="77" t="s">
        <v>65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  <c r="X2" s="38" t="s">
        <v>0</v>
      </c>
      <c r="Y2" s="39" t="s">
        <v>0</v>
      </c>
      <c r="Z2" s="38" t="s">
        <v>0</v>
      </c>
      <c r="AA2" s="39" t="s">
        <v>0</v>
      </c>
      <c r="AB2" s="39" t="s">
        <v>0</v>
      </c>
    </row>
    <row r="3" spans="1:28" ht="31.8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1"/>
      <c r="AA3" s="1"/>
    </row>
    <row r="4" spans="1:28" ht="20.399999999999999">
      <c r="A4" s="84" t="s">
        <v>22</v>
      </c>
      <c r="B4" s="88">
        <v>44197</v>
      </c>
      <c r="C4" s="84" t="s">
        <v>23</v>
      </c>
      <c r="D4" s="6" t="s">
        <v>24</v>
      </c>
      <c r="E4" s="7">
        <v>44207.419617592597</v>
      </c>
      <c r="F4" s="7"/>
      <c r="G4" s="7"/>
      <c r="H4" s="7"/>
      <c r="I4" s="7"/>
      <c r="J4" s="8">
        <v>55457</v>
      </c>
      <c r="K4" s="8">
        <v>40253</v>
      </c>
      <c r="L4" s="9">
        <v>0.72584164307481502</v>
      </c>
      <c r="M4" s="10">
        <v>5462</v>
      </c>
      <c r="N4" s="8">
        <v>3672</v>
      </c>
      <c r="O4" s="9">
        <v>9.1223014433706798E-2</v>
      </c>
      <c r="P4" s="10">
        <v>296</v>
      </c>
      <c r="Q4" s="8">
        <v>214</v>
      </c>
      <c r="R4" s="9">
        <v>5.8278867102396499E-2</v>
      </c>
      <c r="S4" s="9">
        <v>5.3163739348620004E-3</v>
      </c>
      <c r="T4" s="9">
        <v>7.3534891809306103E-3</v>
      </c>
      <c r="U4" s="9">
        <v>5.4192603441962701E-2</v>
      </c>
      <c r="V4" s="8">
        <v>0</v>
      </c>
      <c r="W4" s="8">
        <v>0</v>
      </c>
      <c r="X4" s="11">
        <v>0.6</v>
      </c>
      <c r="Y4" s="12" t="s">
        <v>25</v>
      </c>
      <c r="Z4" s="1"/>
      <c r="AA4" s="1"/>
    </row>
    <row r="5" spans="1:28">
      <c r="A5" s="85"/>
      <c r="B5" s="89"/>
      <c r="C5" s="85"/>
      <c r="D5" s="6" t="s">
        <v>24</v>
      </c>
      <c r="E5" s="7">
        <v>44207.419617592597</v>
      </c>
      <c r="F5" s="41" t="s">
        <v>66</v>
      </c>
      <c r="G5" s="42">
        <v>9</v>
      </c>
      <c r="H5" s="43">
        <f>G5/P$4</f>
        <v>3.0405405405405407E-2</v>
      </c>
      <c r="I5" s="43">
        <f t="shared" ref="I5:I6" si="0">+G5/K$4</f>
        <v>2.2358581969045787E-4</v>
      </c>
      <c r="J5" s="8">
        <v>55457</v>
      </c>
      <c r="K5" s="8">
        <v>40253</v>
      </c>
      <c r="L5" s="9">
        <v>0.72584164307481502</v>
      </c>
      <c r="M5" s="10">
        <v>5462</v>
      </c>
      <c r="N5" s="8">
        <v>3672</v>
      </c>
      <c r="O5" s="9">
        <v>9.1223014433706798E-2</v>
      </c>
      <c r="P5" s="10">
        <v>296</v>
      </c>
      <c r="Q5" s="8">
        <v>214</v>
      </c>
      <c r="R5" s="9">
        <v>5.8278867102396499E-2</v>
      </c>
      <c r="S5" s="9">
        <v>5.3163739348620004E-3</v>
      </c>
      <c r="T5" s="9">
        <v>7.3534891809306103E-3</v>
      </c>
      <c r="U5" s="9">
        <v>5.4192603441962701E-2</v>
      </c>
      <c r="V5" s="8">
        <v>0</v>
      </c>
      <c r="W5" s="8">
        <v>0</v>
      </c>
      <c r="X5" s="11">
        <v>0.6</v>
      </c>
      <c r="Y5" s="12"/>
      <c r="Z5" s="3"/>
      <c r="AA5" s="3"/>
    </row>
    <row r="6" spans="1:28">
      <c r="A6" s="85"/>
      <c r="B6" s="89"/>
      <c r="C6" s="85"/>
      <c r="D6" s="6" t="s">
        <v>24</v>
      </c>
      <c r="E6" s="7">
        <v>44207.419617592597</v>
      </c>
      <c r="F6" s="41" t="s">
        <v>67</v>
      </c>
      <c r="G6" s="42">
        <v>65</v>
      </c>
      <c r="H6" s="43">
        <f t="shared" ref="H6" si="1">G6/P$4</f>
        <v>0.2195945945945946</v>
      </c>
      <c r="I6" s="43">
        <f t="shared" si="0"/>
        <v>1.6147864755421957E-3</v>
      </c>
      <c r="J6" s="8">
        <v>55457</v>
      </c>
      <c r="K6" s="8">
        <v>40253</v>
      </c>
      <c r="L6" s="9">
        <v>0.72584164307481502</v>
      </c>
      <c r="M6" s="10">
        <v>5462</v>
      </c>
      <c r="N6" s="8">
        <v>3672</v>
      </c>
      <c r="O6" s="9">
        <v>9.1223014433706798E-2</v>
      </c>
      <c r="P6" s="10">
        <v>296</v>
      </c>
      <c r="Q6" s="8">
        <v>214</v>
      </c>
      <c r="R6" s="9">
        <v>5.8278867102396499E-2</v>
      </c>
      <c r="S6" s="9">
        <v>5.3163739348620004E-3</v>
      </c>
      <c r="T6" s="9">
        <v>7.3534891809306103E-3</v>
      </c>
      <c r="U6" s="9">
        <v>5.4192603441962701E-2</v>
      </c>
      <c r="V6" s="8">
        <v>0</v>
      </c>
      <c r="W6" s="8">
        <v>0</v>
      </c>
      <c r="X6" s="11">
        <v>0.6</v>
      </c>
      <c r="Y6" s="12"/>
      <c r="Z6" s="3"/>
      <c r="AA6" s="3"/>
    </row>
    <row r="7" spans="1:28">
      <c r="A7" s="85"/>
      <c r="B7" s="89"/>
      <c r="C7" s="85"/>
      <c r="D7" s="6" t="s">
        <v>24</v>
      </c>
      <c r="E7" s="7">
        <v>44207.419617592597</v>
      </c>
      <c r="F7" s="44" t="s">
        <v>68</v>
      </c>
      <c r="G7" s="42">
        <v>14</v>
      </c>
      <c r="H7" s="43">
        <f t="shared" ref="H7:H12" si="2">G7/P$4</f>
        <v>4.72972972972973E-2</v>
      </c>
      <c r="I7" s="43">
        <f t="shared" ref="I7:I12" si="3">+G7/K$4</f>
        <v>3.4780016396293443E-4</v>
      </c>
      <c r="J7" s="8">
        <v>55457</v>
      </c>
      <c r="K7" s="8">
        <v>40253</v>
      </c>
      <c r="L7" s="9">
        <v>0.72584164307481502</v>
      </c>
      <c r="M7" s="10">
        <v>5462</v>
      </c>
      <c r="N7" s="8">
        <v>3672</v>
      </c>
      <c r="O7" s="9">
        <v>9.1223014433706798E-2</v>
      </c>
      <c r="P7" s="10">
        <v>296</v>
      </c>
      <c r="Q7" s="8">
        <v>214</v>
      </c>
      <c r="R7" s="9">
        <v>5.8278867102396499E-2</v>
      </c>
      <c r="S7" s="9">
        <v>5.3163739348620004E-3</v>
      </c>
      <c r="T7" s="9">
        <v>7.3534891809306103E-3</v>
      </c>
      <c r="U7" s="9">
        <v>5.4192603441962701E-2</v>
      </c>
      <c r="V7" s="8">
        <v>0</v>
      </c>
      <c r="W7" s="8">
        <v>0</v>
      </c>
      <c r="X7" s="11">
        <v>0.6</v>
      </c>
      <c r="Y7" s="12"/>
      <c r="Z7" s="3"/>
      <c r="AA7" s="3"/>
    </row>
    <row r="8" spans="1:28">
      <c r="A8" s="85"/>
      <c r="B8" s="89"/>
      <c r="C8" s="85"/>
      <c r="D8" s="6" t="s">
        <v>24</v>
      </c>
      <c r="E8" s="7">
        <v>44207.419617592597</v>
      </c>
      <c r="F8" s="41" t="s">
        <v>69</v>
      </c>
      <c r="G8" s="42">
        <v>17</v>
      </c>
      <c r="H8" s="43">
        <f t="shared" si="2"/>
        <v>5.7432432432432436E-2</v>
      </c>
      <c r="I8" s="43">
        <f t="shared" si="3"/>
        <v>4.2232877052642036E-4</v>
      </c>
      <c r="J8" s="8">
        <v>55457</v>
      </c>
      <c r="K8" s="8">
        <v>40253</v>
      </c>
      <c r="L8" s="9">
        <v>0.72584164307481502</v>
      </c>
      <c r="M8" s="10">
        <v>5462</v>
      </c>
      <c r="N8" s="8">
        <v>3672</v>
      </c>
      <c r="O8" s="9">
        <v>9.1223014433706798E-2</v>
      </c>
      <c r="P8" s="10">
        <v>296</v>
      </c>
      <c r="Q8" s="8">
        <v>214</v>
      </c>
      <c r="R8" s="9">
        <v>5.8278867102396499E-2</v>
      </c>
      <c r="S8" s="9">
        <v>5.3163739348620004E-3</v>
      </c>
      <c r="T8" s="9">
        <v>7.3534891809306103E-3</v>
      </c>
      <c r="U8" s="9">
        <v>5.4192603441962701E-2</v>
      </c>
      <c r="V8" s="8">
        <v>0</v>
      </c>
      <c r="W8" s="8">
        <v>0</v>
      </c>
      <c r="X8" s="11">
        <v>0.6</v>
      </c>
      <c r="Y8" s="12"/>
      <c r="Z8" s="3"/>
      <c r="AA8" s="3"/>
    </row>
    <row r="9" spans="1:28">
      <c r="A9" s="85"/>
      <c r="B9" s="89"/>
      <c r="C9" s="85"/>
      <c r="D9" s="6" t="s">
        <v>24</v>
      </c>
      <c r="E9" s="7">
        <v>44207.419617592597</v>
      </c>
      <c r="F9" s="41" t="s">
        <v>70</v>
      </c>
      <c r="G9" s="42">
        <v>76</v>
      </c>
      <c r="H9" s="43">
        <f t="shared" si="2"/>
        <v>0.25675675675675674</v>
      </c>
      <c r="I9" s="43">
        <f t="shared" si="3"/>
        <v>1.8880580329416442E-3</v>
      </c>
      <c r="J9" s="8">
        <v>55457</v>
      </c>
      <c r="K9" s="8">
        <v>40253</v>
      </c>
      <c r="L9" s="9">
        <v>0.72584164307481502</v>
      </c>
      <c r="M9" s="10">
        <v>5462</v>
      </c>
      <c r="N9" s="8">
        <v>3672</v>
      </c>
      <c r="O9" s="9">
        <v>9.1223014433706798E-2</v>
      </c>
      <c r="P9" s="10">
        <v>296</v>
      </c>
      <c r="Q9" s="8">
        <v>214</v>
      </c>
      <c r="R9" s="9">
        <v>5.8278867102396499E-2</v>
      </c>
      <c r="S9" s="9">
        <v>5.3163739348620004E-3</v>
      </c>
      <c r="T9" s="9">
        <v>7.3534891809306103E-3</v>
      </c>
      <c r="U9" s="9">
        <v>5.4192603441962701E-2</v>
      </c>
      <c r="V9" s="8">
        <v>0</v>
      </c>
      <c r="W9" s="8">
        <v>0</v>
      </c>
      <c r="X9" s="11">
        <v>0.6</v>
      </c>
      <c r="Y9" s="12"/>
      <c r="Z9" s="3"/>
      <c r="AA9" s="3"/>
    </row>
    <row r="10" spans="1:28">
      <c r="A10" s="85"/>
      <c r="B10" s="89"/>
      <c r="C10" s="85"/>
      <c r="D10" s="6" t="s">
        <v>24</v>
      </c>
      <c r="E10" s="7">
        <v>44207.419617592597</v>
      </c>
      <c r="F10" s="41" t="s">
        <v>71</v>
      </c>
      <c r="G10" s="42">
        <v>76</v>
      </c>
      <c r="H10" s="43">
        <f t="shared" si="2"/>
        <v>0.25675675675675674</v>
      </c>
      <c r="I10" s="43">
        <f t="shared" si="3"/>
        <v>1.8880580329416442E-3</v>
      </c>
      <c r="J10" s="8">
        <v>55457</v>
      </c>
      <c r="K10" s="8">
        <v>40253</v>
      </c>
      <c r="L10" s="9">
        <v>0.72584164307481502</v>
      </c>
      <c r="M10" s="10">
        <v>5462</v>
      </c>
      <c r="N10" s="8">
        <v>3672</v>
      </c>
      <c r="O10" s="9">
        <v>9.1223014433706798E-2</v>
      </c>
      <c r="P10" s="10">
        <v>296</v>
      </c>
      <c r="Q10" s="8">
        <v>214</v>
      </c>
      <c r="R10" s="9">
        <v>5.8278867102396499E-2</v>
      </c>
      <c r="S10" s="9">
        <v>5.3163739348620004E-3</v>
      </c>
      <c r="T10" s="9">
        <v>7.3534891809306103E-3</v>
      </c>
      <c r="U10" s="9">
        <v>5.4192603441962701E-2</v>
      </c>
      <c r="V10" s="8">
        <v>0</v>
      </c>
      <c r="W10" s="8">
        <v>0</v>
      </c>
      <c r="X10" s="11">
        <v>0.6</v>
      </c>
      <c r="Y10" s="12"/>
      <c r="Z10" s="3"/>
      <c r="AA10" s="3"/>
    </row>
    <row r="11" spans="1:28">
      <c r="A11" s="85"/>
      <c r="B11" s="89"/>
      <c r="C11" s="85"/>
      <c r="D11" s="6" t="s">
        <v>24</v>
      </c>
      <c r="E11" s="7">
        <v>44207.419617592597</v>
      </c>
      <c r="F11" s="41" t="s">
        <v>72</v>
      </c>
      <c r="G11" s="42">
        <v>76</v>
      </c>
      <c r="H11" s="43">
        <f t="shared" si="2"/>
        <v>0.25675675675675674</v>
      </c>
      <c r="I11" s="43">
        <f t="shared" si="3"/>
        <v>1.8880580329416442E-3</v>
      </c>
      <c r="J11" s="8">
        <v>55457</v>
      </c>
      <c r="K11" s="8">
        <v>40253</v>
      </c>
      <c r="L11" s="9">
        <v>0.72584164307481502</v>
      </c>
      <c r="M11" s="10">
        <v>5462</v>
      </c>
      <c r="N11" s="8">
        <v>3672</v>
      </c>
      <c r="O11" s="9">
        <v>9.1223014433706798E-2</v>
      </c>
      <c r="P11" s="10">
        <v>296</v>
      </c>
      <c r="Q11" s="8">
        <v>214</v>
      </c>
      <c r="R11" s="9">
        <v>5.8278867102396499E-2</v>
      </c>
      <c r="S11" s="9">
        <v>5.3163739348620004E-3</v>
      </c>
      <c r="T11" s="9">
        <v>7.3534891809306103E-3</v>
      </c>
      <c r="U11" s="9">
        <v>5.4192603441962701E-2</v>
      </c>
      <c r="V11" s="8">
        <v>0</v>
      </c>
      <c r="W11" s="8">
        <v>0</v>
      </c>
      <c r="X11" s="11">
        <v>0.6</v>
      </c>
      <c r="Y11" s="12"/>
      <c r="Z11" s="3"/>
      <c r="AA11" s="3"/>
    </row>
    <row r="12" spans="1:28">
      <c r="A12" s="85"/>
      <c r="B12" s="89"/>
      <c r="C12" s="85"/>
      <c r="D12" s="6" t="s">
        <v>24</v>
      </c>
      <c r="E12" s="7">
        <v>44207.419617592597</v>
      </c>
      <c r="F12" s="41" t="s">
        <v>73</v>
      </c>
      <c r="G12" s="42">
        <v>76</v>
      </c>
      <c r="H12" s="43">
        <f t="shared" si="2"/>
        <v>0.25675675675675674</v>
      </c>
      <c r="I12" s="43">
        <f t="shared" si="3"/>
        <v>1.8880580329416442E-3</v>
      </c>
      <c r="J12" s="8">
        <v>55457</v>
      </c>
      <c r="K12" s="8">
        <v>40253</v>
      </c>
      <c r="L12" s="9">
        <v>0.72584164307481502</v>
      </c>
      <c r="M12" s="10">
        <v>5462</v>
      </c>
      <c r="N12" s="8">
        <v>3672</v>
      </c>
      <c r="O12" s="9">
        <v>9.1223014433706798E-2</v>
      </c>
      <c r="P12" s="10">
        <v>296</v>
      </c>
      <c r="Q12" s="8">
        <v>214</v>
      </c>
      <c r="R12" s="9">
        <v>5.8278867102396499E-2</v>
      </c>
      <c r="S12" s="9">
        <v>5.3163739348620004E-3</v>
      </c>
      <c r="T12" s="9">
        <v>7.3534891809306103E-3</v>
      </c>
      <c r="U12" s="9">
        <v>5.4192603441962701E-2</v>
      </c>
      <c r="V12" s="8">
        <v>0</v>
      </c>
      <c r="W12" s="8">
        <v>0</v>
      </c>
      <c r="X12" s="11">
        <v>0.6</v>
      </c>
      <c r="Y12" s="12"/>
      <c r="Z12" s="3"/>
      <c r="AA12" s="3"/>
    </row>
    <row r="13" spans="1:28">
      <c r="A13" s="85"/>
      <c r="B13" s="89"/>
      <c r="C13" s="85"/>
      <c r="D13" s="6"/>
      <c r="E13" s="7"/>
      <c r="F13" s="7"/>
      <c r="G13" s="7"/>
      <c r="H13" s="7"/>
      <c r="I13" s="7"/>
      <c r="J13" s="8"/>
      <c r="K13" s="8"/>
      <c r="L13" s="9"/>
      <c r="M13" s="10"/>
      <c r="N13" s="8"/>
      <c r="O13" s="9"/>
      <c r="P13" s="10"/>
      <c r="Q13" s="8"/>
      <c r="R13" s="9"/>
      <c r="S13" s="9"/>
      <c r="T13" s="9"/>
      <c r="U13" s="9"/>
      <c r="V13" s="8"/>
      <c r="W13" s="8"/>
      <c r="X13" s="11"/>
      <c r="Y13" s="12"/>
      <c r="Z13" s="3"/>
      <c r="AA13" s="3"/>
    </row>
    <row r="14" spans="1:28">
      <c r="A14" s="86"/>
      <c r="B14" s="86"/>
      <c r="C14" s="86"/>
      <c r="D14" s="6" t="s">
        <v>26</v>
      </c>
      <c r="E14" s="7">
        <v>44209.345917974497</v>
      </c>
      <c r="F14" s="7"/>
      <c r="G14" s="7"/>
      <c r="H14" s="7"/>
      <c r="I14" s="7"/>
      <c r="J14" s="8">
        <v>4787</v>
      </c>
      <c r="K14" s="8">
        <v>4760</v>
      </c>
      <c r="L14" s="9">
        <v>0.99435972425318597</v>
      </c>
      <c r="M14" s="10">
        <v>1065</v>
      </c>
      <c r="N14" s="8">
        <v>634</v>
      </c>
      <c r="O14" s="9">
        <v>0.13319327731092401</v>
      </c>
      <c r="P14" s="10">
        <v>58</v>
      </c>
      <c r="Q14" s="8">
        <v>51</v>
      </c>
      <c r="R14" s="9">
        <v>8.0441640378548895E-2</v>
      </c>
      <c r="S14" s="9">
        <v>1.0714285714285701E-2</v>
      </c>
      <c r="T14" s="9">
        <v>1.2184873949579801E-2</v>
      </c>
      <c r="U14" s="9">
        <v>5.44600938967136E-2</v>
      </c>
      <c r="V14" s="8">
        <v>0</v>
      </c>
      <c r="W14" s="8">
        <v>0</v>
      </c>
      <c r="X14" s="11">
        <v>0</v>
      </c>
      <c r="Y14" s="12" t="s">
        <v>27</v>
      </c>
      <c r="Z14" s="1"/>
      <c r="AA14" s="1"/>
    </row>
    <row r="15" spans="1:28">
      <c r="A15" s="86"/>
      <c r="B15" s="86"/>
      <c r="C15" s="86"/>
      <c r="D15" s="6" t="s">
        <v>26</v>
      </c>
      <c r="E15" s="7">
        <v>44209.345917974497</v>
      </c>
      <c r="F15" s="41" t="s">
        <v>74</v>
      </c>
      <c r="G15" s="42">
        <v>32</v>
      </c>
      <c r="H15" s="43">
        <f>G15/P$14</f>
        <v>0.55172413793103448</v>
      </c>
      <c r="I15" s="43">
        <f>+G15/K$14</f>
        <v>6.7226890756302525E-3</v>
      </c>
      <c r="J15" s="8">
        <v>4787</v>
      </c>
      <c r="K15" s="8">
        <v>4760</v>
      </c>
      <c r="L15" s="9">
        <v>0.99435972425318597</v>
      </c>
      <c r="M15" s="10">
        <v>1065</v>
      </c>
      <c r="N15" s="8">
        <v>634</v>
      </c>
      <c r="O15" s="9">
        <v>0.13319327731092401</v>
      </c>
      <c r="P15" s="10">
        <v>58</v>
      </c>
      <c r="Q15" s="8">
        <v>51</v>
      </c>
      <c r="R15" s="9">
        <v>8.0441640378548895E-2</v>
      </c>
      <c r="S15" s="9">
        <v>1.0714285714285701E-2</v>
      </c>
      <c r="T15" s="9">
        <v>1.2184873949579801E-2</v>
      </c>
      <c r="U15" s="9">
        <v>5.44600938967136E-2</v>
      </c>
      <c r="V15" s="8">
        <v>0</v>
      </c>
      <c r="W15" s="8">
        <v>0</v>
      </c>
      <c r="X15" s="11">
        <v>0</v>
      </c>
      <c r="Y15" s="12"/>
      <c r="Z15" s="3"/>
      <c r="AA15" s="3"/>
    </row>
    <row r="16" spans="1:28">
      <c r="A16" s="86"/>
      <c r="B16" s="86"/>
      <c r="C16" s="86"/>
      <c r="D16" s="6" t="s">
        <v>26</v>
      </c>
      <c r="E16" s="7">
        <v>44209.345917974497</v>
      </c>
      <c r="F16" s="41" t="s">
        <v>77</v>
      </c>
      <c r="G16" s="42">
        <v>4</v>
      </c>
      <c r="H16" s="43">
        <f t="shared" ref="H16:H25" si="4">G16/P$14</f>
        <v>6.8965517241379309E-2</v>
      </c>
      <c r="I16" s="43">
        <f t="shared" ref="I16:I25" si="5">+G16/K$14</f>
        <v>8.4033613445378156E-4</v>
      </c>
      <c r="J16" s="8">
        <v>4787</v>
      </c>
      <c r="K16" s="8">
        <v>4760</v>
      </c>
      <c r="L16" s="9">
        <v>0.99435972425318597</v>
      </c>
      <c r="M16" s="10">
        <v>1065</v>
      </c>
      <c r="N16" s="8">
        <v>634</v>
      </c>
      <c r="O16" s="9">
        <v>0.13319327731092401</v>
      </c>
      <c r="P16" s="10">
        <v>58</v>
      </c>
      <c r="Q16" s="8">
        <v>51</v>
      </c>
      <c r="R16" s="9">
        <v>8.0441640378548895E-2</v>
      </c>
      <c r="S16" s="9">
        <v>1.0714285714285701E-2</v>
      </c>
      <c r="T16" s="9">
        <v>1.2184873949579801E-2</v>
      </c>
      <c r="U16" s="9">
        <v>5.44600938967136E-2</v>
      </c>
      <c r="V16" s="8">
        <v>0</v>
      </c>
      <c r="W16" s="8">
        <v>0</v>
      </c>
      <c r="X16" s="11">
        <v>0</v>
      </c>
      <c r="Y16" s="12"/>
      <c r="Z16" s="3"/>
      <c r="AA16" s="3"/>
    </row>
    <row r="17" spans="1:27">
      <c r="A17" s="86"/>
      <c r="B17" s="86"/>
      <c r="C17" s="86"/>
      <c r="D17" s="6" t="s">
        <v>26</v>
      </c>
      <c r="E17" s="7">
        <v>44209.345917974497</v>
      </c>
      <c r="F17" s="41" t="s">
        <v>78</v>
      </c>
      <c r="G17" s="42">
        <v>1</v>
      </c>
      <c r="H17" s="43">
        <f t="shared" si="4"/>
        <v>1.7241379310344827E-2</v>
      </c>
      <c r="I17" s="43">
        <f t="shared" si="5"/>
        <v>2.1008403361344539E-4</v>
      </c>
      <c r="J17" s="8">
        <v>4787</v>
      </c>
      <c r="K17" s="8">
        <v>4760</v>
      </c>
      <c r="L17" s="9">
        <v>0.99435972425318597</v>
      </c>
      <c r="M17" s="10">
        <v>1065</v>
      </c>
      <c r="N17" s="8">
        <v>634</v>
      </c>
      <c r="O17" s="9">
        <v>0.13319327731092401</v>
      </c>
      <c r="P17" s="10">
        <v>58</v>
      </c>
      <c r="Q17" s="8">
        <v>51</v>
      </c>
      <c r="R17" s="9">
        <v>8.0441640378548895E-2</v>
      </c>
      <c r="S17" s="9">
        <v>1.0714285714285701E-2</v>
      </c>
      <c r="T17" s="9">
        <v>1.2184873949579801E-2</v>
      </c>
      <c r="U17" s="9">
        <v>5.44600938967136E-2</v>
      </c>
      <c r="V17" s="8">
        <v>0</v>
      </c>
      <c r="W17" s="8">
        <v>0</v>
      </c>
      <c r="X17" s="11">
        <v>0</v>
      </c>
      <c r="Y17" s="12"/>
      <c r="Z17" s="3"/>
      <c r="AA17" s="3"/>
    </row>
    <row r="18" spans="1:27">
      <c r="A18" s="86"/>
      <c r="B18" s="86"/>
      <c r="C18" s="86"/>
      <c r="D18" s="6" t="s">
        <v>26</v>
      </c>
      <c r="E18" s="7">
        <v>44209.345917974497</v>
      </c>
      <c r="F18" s="41" t="s">
        <v>79</v>
      </c>
      <c r="G18" s="42">
        <v>1</v>
      </c>
      <c r="H18" s="43">
        <f t="shared" si="4"/>
        <v>1.7241379310344827E-2</v>
      </c>
      <c r="I18" s="43">
        <f t="shared" si="5"/>
        <v>2.1008403361344539E-4</v>
      </c>
      <c r="J18" s="8">
        <v>4787</v>
      </c>
      <c r="K18" s="8">
        <v>4760</v>
      </c>
      <c r="L18" s="9">
        <v>0.99435972425318597</v>
      </c>
      <c r="M18" s="10">
        <v>1065</v>
      </c>
      <c r="N18" s="8">
        <v>634</v>
      </c>
      <c r="O18" s="9">
        <v>0.13319327731092401</v>
      </c>
      <c r="P18" s="10">
        <v>58</v>
      </c>
      <c r="Q18" s="8">
        <v>51</v>
      </c>
      <c r="R18" s="9">
        <v>8.0441640378548895E-2</v>
      </c>
      <c r="S18" s="9">
        <v>1.0714285714285701E-2</v>
      </c>
      <c r="T18" s="9">
        <v>1.2184873949579801E-2</v>
      </c>
      <c r="U18" s="9">
        <v>5.44600938967136E-2</v>
      </c>
      <c r="V18" s="8">
        <v>0</v>
      </c>
      <c r="W18" s="8">
        <v>0</v>
      </c>
      <c r="X18" s="11">
        <v>0</v>
      </c>
      <c r="Y18" s="12"/>
      <c r="Z18" s="3"/>
      <c r="AA18" s="3"/>
    </row>
    <row r="19" spans="1:27">
      <c r="A19" s="86"/>
      <c r="B19" s="86"/>
      <c r="C19" s="86"/>
      <c r="D19" s="6" t="s">
        <v>26</v>
      </c>
      <c r="E19" s="7">
        <v>44209.345917974497</v>
      </c>
      <c r="F19" s="41" t="s">
        <v>80</v>
      </c>
      <c r="G19" s="42">
        <v>1</v>
      </c>
      <c r="H19" s="43">
        <f t="shared" si="4"/>
        <v>1.7241379310344827E-2</v>
      </c>
      <c r="I19" s="43">
        <f t="shared" si="5"/>
        <v>2.1008403361344539E-4</v>
      </c>
      <c r="J19" s="8">
        <v>4787</v>
      </c>
      <c r="K19" s="8">
        <v>4760</v>
      </c>
      <c r="L19" s="9">
        <v>0.99435972425318597</v>
      </c>
      <c r="M19" s="10">
        <v>1065</v>
      </c>
      <c r="N19" s="8">
        <v>634</v>
      </c>
      <c r="O19" s="9">
        <v>0.13319327731092401</v>
      </c>
      <c r="P19" s="10">
        <v>58</v>
      </c>
      <c r="Q19" s="8">
        <v>51</v>
      </c>
      <c r="R19" s="9">
        <v>8.0441640378548895E-2</v>
      </c>
      <c r="S19" s="9">
        <v>1.0714285714285701E-2</v>
      </c>
      <c r="T19" s="9">
        <v>1.2184873949579801E-2</v>
      </c>
      <c r="U19" s="9">
        <v>5.44600938967136E-2</v>
      </c>
      <c r="V19" s="8">
        <v>0</v>
      </c>
      <c r="W19" s="8">
        <v>0</v>
      </c>
      <c r="X19" s="11">
        <v>0</v>
      </c>
      <c r="Y19" s="12"/>
      <c r="Z19" s="3"/>
      <c r="AA19" s="3"/>
    </row>
    <row r="20" spans="1:27">
      <c r="A20" s="86"/>
      <c r="B20" s="86"/>
      <c r="C20" s="86"/>
      <c r="D20" s="6" t="s">
        <v>26</v>
      </c>
      <c r="E20" s="7">
        <v>44209.345917974497</v>
      </c>
      <c r="F20" s="41" t="s">
        <v>82</v>
      </c>
      <c r="G20" s="42">
        <v>1</v>
      </c>
      <c r="H20" s="43">
        <f t="shared" si="4"/>
        <v>1.7241379310344827E-2</v>
      </c>
      <c r="I20" s="43">
        <f t="shared" si="5"/>
        <v>2.1008403361344539E-4</v>
      </c>
      <c r="J20" s="8">
        <v>4787</v>
      </c>
      <c r="K20" s="8">
        <v>4760</v>
      </c>
      <c r="L20" s="9">
        <v>0.99435972425318597</v>
      </c>
      <c r="M20" s="10">
        <v>1065</v>
      </c>
      <c r="N20" s="8">
        <v>634</v>
      </c>
      <c r="O20" s="9">
        <v>0.13319327731092401</v>
      </c>
      <c r="P20" s="10">
        <v>58</v>
      </c>
      <c r="Q20" s="8">
        <v>51</v>
      </c>
      <c r="R20" s="9">
        <v>8.0441640378548895E-2</v>
      </c>
      <c r="S20" s="9">
        <v>1.0714285714285701E-2</v>
      </c>
      <c r="T20" s="9">
        <v>1.2184873949579801E-2</v>
      </c>
      <c r="U20" s="9">
        <v>5.44600938967136E-2</v>
      </c>
      <c r="V20" s="8">
        <v>0</v>
      </c>
      <c r="W20" s="8">
        <v>0</v>
      </c>
      <c r="X20" s="11">
        <v>0</v>
      </c>
      <c r="Y20" s="12"/>
      <c r="Z20" s="3"/>
      <c r="AA20" s="3"/>
    </row>
    <row r="21" spans="1:27">
      <c r="A21" s="86"/>
      <c r="B21" s="86"/>
      <c r="C21" s="86"/>
      <c r="D21" s="6" t="s">
        <v>26</v>
      </c>
      <c r="E21" s="7">
        <v>44209.345917974497</v>
      </c>
      <c r="F21" s="41" t="s">
        <v>83</v>
      </c>
      <c r="G21" s="42">
        <v>1</v>
      </c>
      <c r="H21" s="43">
        <f t="shared" si="4"/>
        <v>1.7241379310344827E-2</v>
      </c>
      <c r="I21" s="43">
        <f t="shared" si="5"/>
        <v>2.1008403361344539E-4</v>
      </c>
      <c r="J21" s="8">
        <v>4787</v>
      </c>
      <c r="K21" s="8">
        <v>4760</v>
      </c>
      <c r="L21" s="9">
        <v>0.99435972425318597</v>
      </c>
      <c r="M21" s="10">
        <v>1065</v>
      </c>
      <c r="N21" s="8">
        <v>634</v>
      </c>
      <c r="O21" s="9">
        <v>0.13319327731092401</v>
      </c>
      <c r="P21" s="10">
        <v>58</v>
      </c>
      <c r="Q21" s="8">
        <v>51</v>
      </c>
      <c r="R21" s="9">
        <v>8.0441640378548895E-2</v>
      </c>
      <c r="S21" s="9">
        <v>1.0714285714285701E-2</v>
      </c>
      <c r="T21" s="9">
        <v>1.2184873949579801E-2</v>
      </c>
      <c r="U21" s="9">
        <v>5.44600938967136E-2</v>
      </c>
      <c r="V21" s="8">
        <v>0</v>
      </c>
      <c r="W21" s="8">
        <v>0</v>
      </c>
      <c r="X21" s="11">
        <v>0</v>
      </c>
      <c r="Y21" s="12"/>
      <c r="Z21" s="3"/>
      <c r="AA21" s="3"/>
    </row>
    <row r="22" spans="1:27">
      <c r="A22" s="86"/>
      <c r="B22" s="86"/>
      <c r="C22" s="86"/>
      <c r="D22" s="6" t="s">
        <v>26</v>
      </c>
      <c r="E22" s="7">
        <v>44209.345917974497</v>
      </c>
      <c r="F22" s="41" t="s">
        <v>84</v>
      </c>
      <c r="G22" s="42">
        <v>1</v>
      </c>
      <c r="H22" s="43">
        <f t="shared" si="4"/>
        <v>1.7241379310344827E-2</v>
      </c>
      <c r="I22" s="43">
        <f t="shared" si="5"/>
        <v>2.1008403361344539E-4</v>
      </c>
      <c r="J22" s="8">
        <v>4787</v>
      </c>
      <c r="K22" s="8">
        <v>4760</v>
      </c>
      <c r="L22" s="9">
        <v>0.99435972425318597</v>
      </c>
      <c r="M22" s="10">
        <v>1065</v>
      </c>
      <c r="N22" s="8">
        <v>634</v>
      </c>
      <c r="O22" s="9">
        <v>0.13319327731092401</v>
      </c>
      <c r="P22" s="10">
        <v>58</v>
      </c>
      <c r="Q22" s="8">
        <v>51</v>
      </c>
      <c r="R22" s="9">
        <v>8.0441640378548895E-2</v>
      </c>
      <c r="S22" s="9">
        <v>1.0714285714285701E-2</v>
      </c>
      <c r="T22" s="9">
        <v>1.2184873949579801E-2</v>
      </c>
      <c r="U22" s="9">
        <v>5.44600938967136E-2</v>
      </c>
      <c r="V22" s="8">
        <v>0</v>
      </c>
      <c r="W22" s="8">
        <v>0</v>
      </c>
      <c r="X22" s="11">
        <v>0</v>
      </c>
      <c r="Y22" s="12"/>
      <c r="Z22" s="3"/>
      <c r="AA22" s="3"/>
    </row>
    <row r="23" spans="1:27">
      <c r="A23" s="86"/>
      <c r="B23" s="86"/>
      <c r="C23" s="86"/>
      <c r="D23" s="6" t="s">
        <v>26</v>
      </c>
      <c r="E23" s="7">
        <v>44209.345917974497</v>
      </c>
      <c r="F23" s="41" t="s">
        <v>85</v>
      </c>
      <c r="G23" s="42">
        <v>1</v>
      </c>
      <c r="H23" s="43">
        <f t="shared" si="4"/>
        <v>1.7241379310344827E-2</v>
      </c>
      <c r="I23" s="43">
        <f t="shared" si="5"/>
        <v>2.1008403361344539E-4</v>
      </c>
      <c r="J23" s="8">
        <v>4787</v>
      </c>
      <c r="K23" s="8">
        <v>4760</v>
      </c>
      <c r="L23" s="9">
        <v>0.99435972425318597</v>
      </c>
      <c r="M23" s="10">
        <v>1065</v>
      </c>
      <c r="N23" s="8">
        <v>634</v>
      </c>
      <c r="O23" s="9">
        <v>0.13319327731092401</v>
      </c>
      <c r="P23" s="10">
        <v>58</v>
      </c>
      <c r="Q23" s="8">
        <v>51</v>
      </c>
      <c r="R23" s="9">
        <v>8.0441640378548895E-2</v>
      </c>
      <c r="S23" s="9">
        <v>1.0714285714285701E-2</v>
      </c>
      <c r="T23" s="9">
        <v>1.2184873949579801E-2</v>
      </c>
      <c r="U23" s="9">
        <v>5.44600938967136E-2</v>
      </c>
      <c r="V23" s="8">
        <v>0</v>
      </c>
      <c r="W23" s="8">
        <v>0</v>
      </c>
      <c r="X23" s="11">
        <v>0</v>
      </c>
      <c r="Y23" s="12"/>
      <c r="Z23" s="3"/>
      <c r="AA23" s="3"/>
    </row>
    <row r="24" spans="1:27">
      <c r="A24" s="86"/>
      <c r="B24" s="86"/>
      <c r="C24" s="86"/>
      <c r="D24" s="6" t="s">
        <v>26</v>
      </c>
      <c r="E24" s="7">
        <v>44209.345917974497</v>
      </c>
      <c r="F24" s="41" t="s">
        <v>86</v>
      </c>
      <c r="G24" s="42">
        <v>1</v>
      </c>
      <c r="H24" s="43">
        <f t="shared" si="4"/>
        <v>1.7241379310344827E-2</v>
      </c>
      <c r="I24" s="43">
        <f t="shared" si="5"/>
        <v>2.1008403361344539E-4</v>
      </c>
      <c r="J24" s="8">
        <v>4787</v>
      </c>
      <c r="K24" s="8">
        <v>4760</v>
      </c>
      <c r="L24" s="9">
        <v>0.99435972425318597</v>
      </c>
      <c r="M24" s="10">
        <v>1065</v>
      </c>
      <c r="N24" s="8">
        <v>634</v>
      </c>
      <c r="O24" s="9">
        <v>0.13319327731092401</v>
      </c>
      <c r="P24" s="10">
        <v>58</v>
      </c>
      <c r="Q24" s="8">
        <v>51</v>
      </c>
      <c r="R24" s="9">
        <v>8.0441640378548895E-2</v>
      </c>
      <c r="S24" s="9">
        <v>1.0714285714285701E-2</v>
      </c>
      <c r="T24" s="9">
        <v>1.2184873949579801E-2</v>
      </c>
      <c r="U24" s="9">
        <v>5.44600938967136E-2</v>
      </c>
      <c r="V24" s="8">
        <v>0</v>
      </c>
      <c r="W24" s="8">
        <v>0</v>
      </c>
      <c r="X24" s="11">
        <v>0</v>
      </c>
      <c r="Y24" s="12"/>
      <c r="Z24" s="3"/>
      <c r="AA24" s="3"/>
    </row>
    <row r="25" spans="1:27">
      <c r="A25" s="86"/>
      <c r="B25" s="86"/>
      <c r="C25" s="86"/>
      <c r="D25" s="6" t="s">
        <v>26</v>
      </c>
      <c r="E25" s="7">
        <v>44209.345917974497</v>
      </c>
      <c r="F25" s="41" t="s">
        <v>87</v>
      </c>
      <c r="G25" s="42">
        <v>3</v>
      </c>
      <c r="H25" s="43">
        <f t="shared" si="4"/>
        <v>5.1724137931034482E-2</v>
      </c>
      <c r="I25" s="43">
        <f t="shared" si="5"/>
        <v>6.3025210084033617E-4</v>
      </c>
      <c r="J25" s="8">
        <v>4787</v>
      </c>
      <c r="K25" s="8">
        <v>4760</v>
      </c>
      <c r="L25" s="9">
        <v>0.99435972425318597</v>
      </c>
      <c r="M25" s="10">
        <v>1065</v>
      </c>
      <c r="N25" s="8">
        <v>634</v>
      </c>
      <c r="O25" s="9">
        <v>0.13319327731092401</v>
      </c>
      <c r="P25" s="10">
        <v>58</v>
      </c>
      <c r="Q25" s="8">
        <v>51</v>
      </c>
      <c r="R25" s="9">
        <v>8.0441640378548895E-2</v>
      </c>
      <c r="S25" s="9">
        <v>1.0714285714285701E-2</v>
      </c>
      <c r="T25" s="9">
        <v>1.2184873949579801E-2</v>
      </c>
      <c r="U25" s="9">
        <v>5.44600938967136E-2</v>
      </c>
      <c r="V25" s="8">
        <v>0</v>
      </c>
      <c r="W25" s="8">
        <v>0</v>
      </c>
      <c r="X25" s="11">
        <v>0</v>
      </c>
      <c r="Y25" s="12"/>
      <c r="Z25" s="3"/>
      <c r="AA25" s="3"/>
    </row>
    <row r="26" spans="1:27">
      <c r="A26" s="86"/>
      <c r="B26" s="86"/>
      <c r="C26" s="86"/>
      <c r="D26" s="6"/>
      <c r="E26" s="7"/>
      <c r="F26" s="7"/>
      <c r="G26" s="7"/>
      <c r="H26" s="7"/>
      <c r="I26" s="7"/>
      <c r="J26" s="8"/>
      <c r="K26" s="8"/>
      <c r="L26" s="9"/>
      <c r="M26" s="10"/>
      <c r="N26" s="8"/>
      <c r="O26" s="9"/>
      <c r="P26" s="10"/>
      <c r="Q26" s="8"/>
      <c r="R26" s="9"/>
      <c r="S26" s="9"/>
      <c r="T26" s="9"/>
      <c r="U26" s="9"/>
      <c r="V26" s="8"/>
      <c r="W26" s="8"/>
      <c r="X26" s="11"/>
      <c r="Y26" s="12"/>
      <c r="Z26" s="3"/>
      <c r="AA26" s="3"/>
    </row>
    <row r="27" spans="1:27" ht="20.399999999999999">
      <c r="A27" s="86"/>
      <c r="B27" s="86"/>
      <c r="C27" s="86"/>
      <c r="D27" s="6" t="s">
        <v>28</v>
      </c>
      <c r="E27" s="7">
        <v>44214.458561539403</v>
      </c>
      <c r="F27" s="7"/>
      <c r="G27" s="7"/>
      <c r="H27" s="7"/>
      <c r="I27" s="7"/>
      <c r="J27" s="8">
        <v>55373</v>
      </c>
      <c r="K27" s="8">
        <v>40342</v>
      </c>
      <c r="L27" s="9">
        <v>0.72855001535044195</v>
      </c>
      <c r="M27" s="10">
        <v>5784</v>
      </c>
      <c r="N27" s="8">
        <v>3626</v>
      </c>
      <c r="O27" s="9">
        <v>8.9881513063308702E-2</v>
      </c>
      <c r="P27" s="10">
        <v>387</v>
      </c>
      <c r="Q27" s="8">
        <v>301</v>
      </c>
      <c r="R27" s="9">
        <v>8.3011583011582998E-2</v>
      </c>
      <c r="S27" s="9">
        <v>7.4612066828615301E-3</v>
      </c>
      <c r="T27" s="9">
        <v>9.5929800208219701E-3</v>
      </c>
      <c r="U27" s="9">
        <v>6.6908713692946098E-2</v>
      </c>
      <c r="V27" s="8">
        <v>0</v>
      </c>
      <c r="W27" s="8">
        <v>0</v>
      </c>
      <c r="X27" s="11">
        <v>0.1</v>
      </c>
      <c r="Y27" s="12" t="s">
        <v>29</v>
      </c>
      <c r="Z27" s="1"/>
      <c r="AA27" s="1"/>
    </row>
    <row r="28" spans="1:27">
      <c r="A28" s="86"/>
      <c r="B28" s="86"/>
      <c r="C28" s="86"/>
      <c r="D28" s="6" t="s">
        <v>28</v>
      </c>
      <c r="E28" s="7">
        <v>44214.458561539403</v>
      </c>
      <c r="F28" s="41" t="s">
        <v>88</v>
      </c>
      <c r="G28" s="42">
        <f>37+26</f>
        <v>63</v>
      </c>
      <c r="H28" s="43">
        <f>G28/P$27</f>
        <v>0.16279069767441862</v>
      </c>
      <c r="I28" s="43">
        <f>+G28/K$27</f>
        <v>1.5616479103663676E-3</v>
      </c>
      <c r="J28" s="8">
        <v>55373</v>
      </c>
      <c r="K28" s="8">
        <v>40342</v>
      </c>
      <c r="L28" s="9">
        <v>0.72855001535044195</v>
      </c>
      <c r="M28" s="10">
        <v>5784</v>
      </c>
      <c r="N28" s="8">
        <v>3626</v>
      </c>
      <c r="O28" s="9">
        <v>8.9881513063308702E-2</v>
      </c>
      <c r="P28" s="10">
        <v>387</v>
      </c>
      <c r="Q28" s="8">
        <v>301</v>
      </c>
      <c r="R28" s="9">
        <v>8.3011583011582998E-2</v>
      </c>
      <c r="S28" s="9">
        <v>7.4612066828615301E-3</v>
      </c>
      <c r="T28" s="9">
        <v>9.5929800208219701E-3</v>
      </c>
      <c r="U28" s="9">
        <v>6.6908713692946098E-2</v>
      </c>
      <c r="V28" s="8">
        <v>0</v>
      </c>
      <c r="W28" s="8">
        <v>0</v>
      </c>
      <c r="X28" s="11">
        <v>0.1</v>
      </c>
      <c r="Y28" s="12"/>
      <c r="Z28" s="3"/>
      <c r="AA28" s="3"/>
    </row>
    <row r="29" spans="1:27">
      <c r="A29" s="86"/>
      <c r="B29" s="86"/>
      <c r="C29" s="86"/>
      <c r="D29" s="6" t="s">
        <v>28</v>
      </c>
      <c r="E29" s="7">
        <v>44214.458561539403</v>
      </c>
      <c r="F29" s="41" t="s">
        <v>89</v>
      </c>
      <c r="G29" s="42">
        <v>177</v>
      </c>
      <c r="H29" s="43">
        <f>G29/P$27</f>
        <v>0.4573643410852713</v>
      </c>
      <c r="I29" s="43">
        <f>+G29/K$27</f>
        <v>4.3874869862674136E-3</v>
      </c>
      <c r="J29" s="8">
        <v>55373</v>
      </c>
      <c r="K29" s="8">
        <v>40342</v>
      </c>
      <c r="L29" s="9">
        <v>0.72855001535044195</v>
      </c>
      <c r="M29" s="10">
        <v>5784</v>
      </c>
      <c r="N29" s="8">
        <v>3626</v>
      </c>
      <c r="O29" s="9">
        <v>8.9881513063308702E-2</v>
      </c>
      <c r="P29" s="10">
        <v>387</v>
      </c>
      <c r="Q29" s="8">
        <v>301</v>
      </c>
      <c r="R29" s="9">
        <v>8.3011583011582998E-2</v>
      </c>
      <c r="S29" s="9">
        <v>7.4612066828615301E-3</v>
      </c>
      <c r="T29" s="9">
        <v>9.5929800208219701E-3</v>
      </c>
      <c r="U29" s="9">
        <v>6.6908713692946098E-2</v>
      </c>
      <c r="V29" s="8">
        <v>0</v>
      </c>
      <c r="W29" s="8">
        <v>0</v>
      </c>
      <c r="X29" s="11">
        <v>0.1</v>
      </c>
      <c r="Y29" s="12"/>
      <c r="Z29" s="3"/>
      <c r="AA29" s="3"/>
    </row>
    <row r="30" spans="1:27">
      <c r="A30" s="86"/>
      <c r="B30" s="86"/>
      <c r="C30" s="86"/>
      <c r="D30" s="6"/>
      <c r="E30" s="7"/>
      <c r="F30" s="7"/>
      <c r="G30" s="7"/>
      <c r="H30" s="7"/>
      <c r="I30" s="7"/>
      <c r="J30" s="8"/>
      <c r="K30" s="8"/>
      <c r="L30" s="9"/>
      <c r="M30" s="10"/>
      <c r="N30" s="8"/>
      <c r="O30" s="9"/>
      <c r="P30" s="10"/>
      <c r="Q30" s="8"/>
      <c r="R30" s="9"/>
      <c r="S30" s="9"/>
      <c r="T30" s="9"/>
      <c r="U30" s="9"/>
      <c r="V30" s="8"/>
      <c r="W30" s="8"/>
      <c r="X30" s="11"/>
      <c r="Y30" s="12"/>
      <c r="Z30" s="3"/>
      <c r="AA30" s="3"/>
    </row>
    <row r="31" spans="1:27">
      <c r="A31" s="86"/>
      <c r="B31" s="86"/>
      <c r="C31" s="86"/>
      <c r="D31" s="6" t="s">
        <v>30</v>
      </c>
      <c r="E31" s="7">
        <v>44216.333499803201</v>
      </c>
      <c r="F31" s="7"/>
      <c r="G31" s="7"/>
      <c r="H31" s="7"/>
      <c r="I31" s="7"/>
      <c r="J31" s="8">
        <v>55308</v>
      </c>
      <c r="K31" s="8">
        <v>40244</v>
      </c>
      <c r="L31" s="9">
        <v>0.72763433861285898</v>
      </c>
      <c r="M31" s="10">
        <v>5062</v>
      </c>
      <c r="N31" s="8">
        <v>3480</v>
      </c>
      <c r="O31" s="9">
        <v>8.6472517642381494E-2</v>
      </c>
      <c r="P31" s="10">
        <v>368</v>
      </c>
      <c r="Q31" s="8">
        <v>300</v>
      </c>
      <c r="R31" s="9">
        <v>8.6206896551724102E-2</v>
      </c>
      <c r="S31" s="9">
        <v>7.45452738296392E-3</v>
      </c>
      <c r="T31" s="9">
        <v>9.1442202564357405E-3</v>
      </c>
      <c r="U31" s="9">
        <v>7.2698538127222406E-2</v>
      </c>
      <c r="V31" s="8">
        <v>3</v>
      </c>
      <c r="W31" s="8">
        <v>3</v>
      </c>
      <c r="X31" s="11">
        <v>0.6</v>
      </c>
      <c r="Y31" s="12" t="s">
        <v>31</v>
      </c>
      <c r="Z31" s="1"/>
      <c r="AA31" s="1"/>
    </row>
    <row r="32" spans="1:27">
      <c r="A32" s="86"/>
      <c r="B32" s="86"/>
      <c r="C32" s="86"/>
      <c r="D32" s="6" t="s">
        <v>30</v>
      </c>
      <c r="E32" s="7">
        <v>44216.333499803201</v>
      </c>
      <c r="F32" s="41" t="s">
        <v>90</v>
      </c>
      <c r="G32" s="42">
        <v>268</v>
      </c>
      <c r="H32" s="43">
        <f>G32/P$31</f>
        <v>0.72826086956521741</v>
      </c>
      <c r="I32" s="43">
        <f>+G32/K$31</f>
        <v>6.6593777954477686E-3</v>
      </c>
      <c r="J32" s="8">
        <v>55308</v>
      </c>
      <c r="K32" s="8">
        <v>40244</v>
      </c>
      <c r="L32" s="9">
        <v>0.72763433861285898</v>
      </c>
      <c r="M32" s="10">
        <v>5062</v>
      </c>
      <c r="N32" s="8">
        <v>3480</v>
      </c>
      <c r="O32" s="9">
        <v>8.6472517642381494E-2</v>
      </c>
      <c r="P32" s="10">
        <v>368</v>
      </c>
      <c r="Q32" s="8">
        <v>300</v>
      </c>
      <c r="R32" s="9">
        <v>8.6206896551724102E-2</v>
      </c>
      <c r="S32" s="9">
        <v>7.45452738296392E-3</v>
      </c>
      <c r="T32" s="9">
        <v>9.1442202564357405E-3</v>
      </c>
      <c r="U32" s="9">
        <v>7.2698538127222406E-2</v>
      </c>
      <c r="V32" s="8">
        <v>3</v>
      </c>
      <c r="W32" s="8">
        <v>3</v>
      </c>
      <c r="X32" s="11">
        <v>0.6</v>
      </c>
      <c r="Y32" s="12"/>
      <c r="Z32" s="3"/>
      <c r="AA32" s="3"/>
    </row>
    <row r="33" spans="1:27">
      <c r="A33" s="86"/>
      <c r="B33" s="86"/>
      <c r="C33" s="86"/>
      <c r="D33" s="6"/>
      <c r="E33" s="7"/>
      <c r="F33" s="7"/>
      <c r="G33" s="7"/>
      <c r="H33" s="7"/>
      <c r="I33" s="7"/>
      <c r="J33" s="8"/>
      <c r="K33" s="8"/>
      <c r="L33" s="9"/>
      <c r="M33" s="10"/>
      <c r="N33" s="8"/>
      <c r="O33" s="9"/>
      <c r="P33" s="10"/>
      <c r="Q33" s="8"/>
      <c r="R33" s="9"/>
      <c r="S33" s="9"/>
      <c r="T33" s="9"/>
      <c r="U33" s="9"/>
      <c r="V33" s="8"/>
      <c r="W33" s="8"/>
      <c r="X33" s="11"/>
      <c r="Y33" s="12"/>
      <c r="Z33" s="3"/>
      <c r="AA33" s="3"/>
    </row>
    <row r="34" spans="1:27">
      <c r="A34" s="86"/>
      <c r="B34" s="86"/>
      <c r="C34" s="86"/>
      <c r="D34" s="6" t="s">
        <v>32</v>
      </c>
      <c r="E34" s="7">
        <v>44218.500108182903</v>
      </c>
      <c r="F34" s="7"/>
      <c r="G34" s="7"/>
      <c r="H34" s="7"/>
      <c r="I34" s="7"/>
      <c r="J34" s="8">
        <v>55253</v>
      </c>
      <c r="K34" s="8">
        <v>40198</v>
      </c>
      <c r="L34" s="9">
        <v>0.72752610717970101</v>
      </c>
      <c r="M34" s="10">
        <v>5652</v>
      </c>
      <c r="N34" s="8">
        <v>3703</v>
      </c>
      <c r="O34" s="9">
        <v>9.2119010896064502E-2</v>
      </c>
      <c r="P34" s="10">
        <v>378</v>
      </c>
      <c r="Q34" s="8">
        <v>298</v>
      </c>
      <c r="R34" s="9">
        <v>8.0475290305158001E-2</v>
      </c>
      <c r="S34" s="9">
        <v>7.4133041444847999E-3</v>
      </c>
      <c r="T34" s="9">
        <v>9.4034529081048809E-3</v>
      </c>
      <c r="U34" s="9">
        <v>6.6878980891719703E-2</v>
      </c>
      <c r="V34" s="8">
        <v>0</v>
      </c>
      <c r="W34" s="8">
        <v>0</v>
      </c>
      <c r="X34" s="11">
        <v>0.1</v>
      </c>
      <c r="Y34" s="12" t="s">
        <v>33</v>
      </c>
      <c r="Z34" s="1"/>
      <c r="AA34" s="1"/>
    </row>
    <row r="35" spans="1:27">
      <c r="A35" s="86"/>
      <c r="B35" s="86"/>
      <c r="C35" s="86"/>
      <c r="D35" s="6" t="s">
        <v>32</v>
      </c>
      <c r="E35" s="7">
        <v>44218.500108182903</v>
      </c>
      <c r="F35" s="41" t="s">
        <v>91</v>
      </c>
      <c r="G35" s="42">
        <v>291</v>
      </c>
      <c r="H35" s="43">
        <f>G35/P$34</f>
        <v>0.76984126984126988</v>
      </c>
      <c r="I35" s="43">
        <f>+G35/K$34</f>
        <v>7.2391661276680428E-3</v>
      </c>
      <c r="J35" s="8">
        <v>55253</v>
      </c>
      <c r="K35" s="8">
        <v>40198</v>
      </c>
      <c r="L35" s="9">
        <v>0.72752610717970101</v>
      </c>
      <c r="M35" s="10">
        <v>5652</v>
      </c>
      <c r="N35" s="8">
        <v>3703</v>
      </c>
      <c r="O35" s="9">
        <v>9.2119010896064502E-2</v>
      </c>
      <c r="P35" s="10">
        <v>378</v>
      </c>
      <c r="Q35" s="8">
        <v>298</v>
      </c>
      <c r="R35" s="9">
        <v>8.0475290305158001E-2</v>
      </c>
      <c r="S35" s="9">
        <v>7.4133041444847999E-3</v>
      </c>
      <c r="T35" s="9">
        <v>9.4034529081048809E-3</v>
      </c>
      <c r="U35" s="9">
        <v>6.6878980891719703E-2</v>
      </c>
      <c r="V35" s="8">
        <v>0</v>
      </c>
      <c r="W35" s="8">
        <v>0</v>
      </c>
      <c r="X35" s="11">
        <v>0.1</v>
      </c>
      <c r="Y35" s="12"/>
      <c r="Z35" s="3"/>
      <c r="AA35" s="3"/>
    </row>
    <row r="36" spans="1:27">
      <c r="A36" s="86"/>
      <c r="B36" s="86"/>
      <c r="C36" s="86"/>
      <c r="D36" s="6"/>
      <c r="E36" s="7"/>
      <c r="F36" s="7"/>
      <c r="G36" s="7"/>
      <c r="H36" s="7"/>
      <c r="I36" s="7"/>
      <c r="J36" s="8"/>
      <c r="K36" s="8"/>
      <c r="L36" s="9"/>
      <c r="M36" s="10"/>
      <c r="N36" s="8"/>
      <c r="O36" s="9"/>
      <c r="P36" s="10"/>
      <c r="Q36" s="8"/>
      <c r="R36" s="9"/>
      <c r="S36" s="9"/>
      <c r="T36" s="9"/>
      <c r="U36" s="9"/>
      <c r="V36" s="8"/>
      <c r="W36" s="8"/>
      <c r="X36" s="11"/>
      <c r="Y36" s="12"/>
      <c r="Z36" s="3"/>
      <c r="AA36" s="3"/>
    </row>
    <row r="37" spans="1:27">
      <c r="A37" s="86"/>
      <c r="B37" s="86"/>
      <c r="C37" s="86"/>
      <c r="D37" s="6" t="s">
        <v>34</v>
      </c>
      <c r="E37" s="7">
        <v>44219.333822604203</v>
      </c>
      <c r="F37" s="7"/>
      <c r="G37" s="7"/>
      <c r="H37" s="7"/>
      <c r="I37" s="7"/>
      <c r="J37" s="8">
        <v>4762</v>
      </c>
      <c r="K37" s="8">
        <v>4723</v>
      </c>
      <c r="L37" s="9">
        <v>0.99181016379672404</v>
      </c>
      <c r="M37" s="10">
        <v>879</v>
      </c>
      <c r="N37" s="8">
        <v>538</v>
      </c>
      <c r="O37" s="9">
        <v>0.11391065001058601</v>
      </c>
      <c r="P37" s="10">
        <v>46</v>
      </c>
      <c r="Q37" s="8">
        <v>33</v>
      </c>
      <c r="R37" s="9">
        <v>6.1338289962825303E-2</v>
      </c>
      <c r="S37" s="9">
        <v>6.9870844802032601E-3</v>
      </c>
      <c r="T37" s="9">
        <v>9.7395723057378796E-3</v>
      </c>
      <c r="U37" s="9">
        <v>5.2332195676905599E-2</v>
      </c>
      <c r="V37" s="8">
        <v>0</v>
      </c>
      <c r="W37" s="8">
        <v>0</v>
      </c>
      <c r="X37" s="11">
        <v>0</v>
      </c>
      <c r="Y37" s="12" t="s">
        <v>27</v>
      </c>
      <c r="Z37" s="1"/>
      <c r="AA37" s="1"/>
    </row>
    <row r="38" spans="1:27">
      <c r="A38" s="86"/>
      <c r="B38" s="86"/>
      <c r="C38" s="86"/>
      <c r="D38" s="6" t="s">
        <v>34</v>
      </c>
      <c r="E38" s="7">
        <v>44219.333822604203</v>
      </c>
      <c r="F38" s="41" t="s">
        <v>74</v>
      </c>
      <c r="G38" s="42">
        <v>23</v>
      </c>
      <c r="H38" s="43">
        <f>G38/P$37</f>
        <v>0.5</v>
      </c>
      <c r="I38" s="43">
        <f>+G38/K$37</f>
        <v>4.8697861528689389E-3</v>
      </c>
      <c r="J38" s="8">
        <v>4762</v>
      </c>
      <c r="K38" s="8">
        <v>4723</v>
      </c>
      <c r="L38" s="9">
        <v>0.99181016379672404</v>
      </c>
      <c r="M38" s="10">
        <v>879</v>
      </c>
      <c r="N38" s="8">
        <v>538</v>
      </c>
      <c r="O38" s="9">
        <v>0.11391065001058601</v>
      </c>
      <c r="P38" s="10">
        <v>46</v>
      </c>
      <c r="Q38" s="8">
        <v>33</v>
      </c>
      <c r="R38" s="9">
        <v>6.1338289962825303E-2</v>
      </c>
      <c r="S38" s="9">
        <v>6.9870844802032601E-3</v>
      </c>
      <c r="T38" s="9">
        <v>9.7395723057378796E-3</v>
      </c>
      <c r="U38" s="9">
        <v>5.2332195676905599E-2</v>
      </c>
      <c r="V38" s="8">
        <v>0</v>
      </c>
      <c r="W38" s="8">
        <v>0</v>
      </c>
      <c r="X38" s="11">
        <v>0</v>
      </c>
      <c r="Y38" s="12"/>
      <c r="Z38" s="3"/>
      <c r="AA38" s="3"/>
    </row>
    <row r="39" spans="1:27">
      <c r="A39" s="86"/>
      <c r="B39" s="86"/>
      <c r="C39" s="86"/>
      <c r="D39" s="6" t="s">
        <v>34</v>
      </c>
      <c r="E39" s="7">
        <v>44219.333822604203</v>
      </c>
      <c r="F39" s="41" t="s">
        <v>75</v>
      </c>
      <c r="G39" s="42">
        <v>1</v>
      </c>
      <c r="H39" s="43">
        <f t="shared" ref="H39:H51" si="6">G39/P$37</f>
        <v>2.1739130434782608E-2</v>
      </c>
      <c r="I39" s="43">
        <f t="shared" ref="I39:I51" si="7">+G39/K$37</f>
        <v>2.1172983273343214E-4</v>
      </c>
      <c r="J39" s="8">
        <v>4762</v>
      </c>
      <c r="K39" s="8">
        <v>4723</v>
      </c>
      <c r="L39" s="9">
        <v>0.99181016379672404</v>
      </c>
      <c r="M39" s="10">
        <v>879</v>
      </c>
      <c r="N39" s="8">
        <v>538</v>
      </c>
      <c r="O39" s="9">
        <v>0.11391065001058601</v>
      </c>
      <c r="P39" s="10">
        <v>46</v>
      </c>
      <c r="Q39" s="8">
        <v>33</v>
      </c>
      <c r="R39" s="9">
        <v>6.1338289962825303E-2</v>
      </c>
      <c r="S39" s="9">
        <v>6.9870844802032601E-3</v>
      </c>
      <c r="T39" s="9">
        <v>9.7395723057378796E-3</v>
      </c>
      <c r="U39" s="9">
        <v>5.2332195676905599E-2</v>
      </c>
      <c r="V39" s="8">
        <v>0</v>
      </c>
      <c r="W39" s="8">
        <v>0</v>
      </c>
      <c r="X39" s="11">
        <v>0</v>
      </c>
      <c r="Y39" s="12"/>
      <c r="Z39" s="3"/>
      <c r="AA39" s="3"/>
    </row>
    <row r="40" spans="1:27">
      <c r="A40" s="86"/>
      <c r="B40" s="86"/>
      <c r="C40" s="86"/>
      <c r="D40" s="6" t="s">
        <v>34</v>
      </c>
      <c r="E40" s="7">
        <v>44219.333822604203</v>
      </c>
      <c r="F40" s="41" t="s">
        <v>76</v>
      </c>
      <c r="G40" s="42">
        <v>1</v>
      </c>
      <c r="H40" s="43">
        <f t="shared" si="6"/>
        <v>2.1739130434782608E-2</v>
      </c>
      <c r="I40" s="43">
        <f t="shared" si="7"/>
        <v>2.1172983273343214E-4</v>
      </c>
      <c r="J40" s="8">
        <v>4762</v>
      </c>
      <c r="K40" s="8">
        <v>4723</v>
      </c>
      <c r="L40" s="9">
        <v>0.99181016379672404</v>
      </c>
      <c r="M40" s="10">
        <v>879</v>
      </c>
      <c r="N40" s="8">
        <v>538</v>
      </c>
      <c r="O40" s="9">
        <v>0.11391065001058601</v>
      </c>
      <c r="P40" s="10">
        <v>46</v>
      </c>
      <c r="Q40" s="8">
        <v>33</v>
      </c>
      <c r="R40" s="9">
        <v>6.1338289962825303E-2</v>
      </c>
      <c r="S40" s="9">
        <v>6.9870844802032601E-3</v>
      </c>
      <c r="T40" s="9">
        <v>9.7395723057378796E-3</v>
      </c>
      <c r="U40" s="9">
        <v>5.2332195676905599E-2</v>
      </c>
      <c r="V40" s="8">
        <v>0</v>
      </c>
      <c r="W40" s="8">
        <v>0</v>
      </c>
      <c r="X40" s="11">
        <v>0</v>
      </c>
      <c r="Y40" s="12"/>
      <c r="Z40" s="3"/>
      <c r="AA40" s="3"/>
    </row>
    <row r="41" spans="1:27">
      <c r="A41" s="86"/>
      <c r="B41" s="86"/>
      <c r="C41" s="86"/>
      <c r="D41" s="6" t="s">
        <v>34</v>
      </c>
      <c r="E41" s="7">
        <v>44219.333822604203</v>
      </c>
      <c r="F41" s="41" t="s">
        <v>92</v>
      </c>
      <c r="G41" s="42">
        <v>2</v>
      </c>
      <c r="H41" s="43">
        <f t="shared" si="6"/>
        <v>4.3478260869565216E-2</v>
      </c>
      <c r="I41" s="43">
        <f t="shared" si="7"/>
        <v>4.2345966546686428E-4</v>
      </c>
      <c r="J41" s="8">
        <v>4762</v>
      </c>
      <c r="K41" s="8">
        <v>4723</v>
      </c>
      <c r="L41" s="9">
        <v>0.99181016379672404</v>
      </c>
      <c r="M41" s="10">
        <v>879</v>
      </c>
      <c r="N41" s="8">
        <v>538</v>
      </c>
      <c r="O41" s="9">
        <v>0.11391065001058601</v>
      </c>
      <c r="P41" s="10">
        <v>46</v>
      </c>
      <c r="Q41" s="8">
        <v>33</v>
      </c>
      <c r="R41" s="9">
        <v>6.1338289962825303E-2</v>
      </c>
      <c r="S41" s="9">
        <v>6.9870844802032601E-3</v>
      </c>
      <c r="T41" s="9">
        <v>9.7395723057378796E-3</v>
      </c>
      <c r="U41" s="9">
        <v>5.2332195676905599E-2</v>
      </c>
      <c r="V41" s="8">
        <v>0</v>
      </c>
      <c r="W41" s="8">
        <v>0</v>
      </c>
      <c r="X41" s="11">
        <v>0</v>
      </c>
      <c r="Y41" s="12"/>
      <c r="Z41" s="3"/>
      <c r="AA41" s="3"/>
    </row>
    <row r="42" spans="1:27">
      <c r="A42" s="86"/>
      <c r="B42" s="86"/>
      <c r="C42" s="86"/>
      <c r="D42" s="6" t="s">
        <v>34</v>
      </c>
      <c r="E42" s="7">
        <v>44219.333822604203</v>
      </c>
      <c r="F42" s="41" t="s">
        <v>80</v>
      </c>
      <c r="G42" s="42">
        <v>1</v>
      </c>
      <c r="H42" s="43">
        <f t="shared" si="6"/>
        <v>2.1739130434782608E-2</v>
      </c>
      <c r="I42" s="43">
        <f t="shared" si="7"/>
        <v>2.1172983273343214E-4</v>
      </c>
      <c r="J42" s="8">
        <v>4762</v>
      </c>
      <c r="K42" s="8">
        <v>4723</v>
      </c>
      <c r="L42" s="9">
        <v>0.99181016379672404</v>
      </c>
      <c r="M42" s="10">
        <v>879</v>
      </c>
      <c r="N42" s="8">
        <v>538</v>
      </c>
      <c r="O42" s="9">
        <v>0.11391065001058601</v>
      </c>
      <c r="P42" s="10">
        <v>46</v>
      </c>
      <c r="Q42" s="8">
        <v>33</v>
      </c>
      <c r="R42" s="9">
        <v>6.1338289962825303E-2</v>
      </c>
      <c r="S42" s="9">
        <v>6.9870844802032601E-3</v>
      </c>
      <c r="T42" s="9">
        <v>9.7395723057378796E-3</v>
      </c>
      <c r="U42" s="9">
        <v>5.2332195676905599E-2</v>
      </c>
      <c r="V42" s="8">
        <v>0</v>
      </c>
      <c r="W42" s="8">
        <v>0</v>
      </c>
      <c r="X42" s="11">
        <v>0</v>
      </c>
      <c r="Y42" s="12"/>
      <c r="Z42" s="3"/>
      <c r="AA42" s="3"/>
    </row>
    <row r="43" spans="1:27">
      <c r="A43" s="86"/>
      <c r="B43" s="86"/>
      <c r="C43" s="86"/>
      <c r="D43" s="6" t="s">
        <v>34</v>
      </c>
      <c r="E43" s="7">
        <v>44219.333822604203</v>
      </c>
      <c r="F43" s="41" t="s">
        <v>81</v>
      </c>
      <c r="G43" s="42">
        <v>1</v>
      </c>
      <c r="H43" s="43">
        <f t="shared" si="6"/>
        <v>2.1739130434782608E-2</v>
      </c>
      <c r="I43" s="43">
        <f t="shared" si="7"/>
        <v>2.1172983273343214E-4</v>
      </c>
      <c r="J43" s="8">
        <v>4762</v>
      </c>
      <c r="K43" s="8">
        <v>4723</v>
      </c>
      <c r="L43" s="9">
        <v>0.99181016379672404</v>
      </c>
      <c r="M43" s="10">
        <v>879</v>
      </c>
      <c r="N43" s="8">
        <v>538</v>
      </c>
      <c r="O43" s="9">
        <v>0.11391065001058601</v>
      </c>
      <c r="P43" s="10">
        <v>46</v>
      </c>
      <c r="Q43" s="8">
        <v>33</v>
      </c>
      <c r="R43" s="9">
        <v>6.1338289962825303E-2</v>
      </c>
      <c r="S43" s="9">
        <v>6.9870844802032601E-3</v>
      </c>
      <c r="T43" s="9">
        <v>9.7395723057378796E-3</v>
      </c>
      <c r="U43" s="9">
        <v>5.2332195676905599E-2</v>
      </c>
      <c r="V43" s="8">
        <v>0</v>
      </c>
      <c r="W43" s="8">
        <v>0</v>
      </c>
      <c r="X43" s="11">
        <v>0</v>
      </c>
      <c r="Y43" s="12"/>
      <c r="Z43" s="3"/>
      <c r="AA43" s="3"/>
    </row>
    <row r="44" spans="1:27">
      <c r="A44" s="86"/>
      <c r="B44" s="86"/>
      <c r="C44" s="86"/>
      <c r="D44" s="6" t="s">
        <v>34</v>
      </c>
      <c r="E44" s="7">
        <v>44219.333822604203</v>
      </c>
      <c r="F44" s="41" t="s">
        <v>82</v>
      </c>
      <c r="G44" s="42">
        <v>1</v>
      </c>
      <c r="H44" s="43">
        <f t="shared" si="6"/>
        <v>2.1739130434782608E-2</v>
      </c>
      <c r="I44" s="43">
        <f t="shared" si="7"/>
        <v>2.1172983273343214E-4</v>
      </c>
      <c r="J44" s="8">
        <v>4762</v>
      </c>
      <c r="K44" s="8">
        <v>4723</v>
      </c>
      <c r="L44" s="9">
        <v>0.99181016379672404</v>
      </c>
      <c r="M44" s="10">
        <v>879</v>
      </c>
      <c r="N44" s="8">
        <v>538</v>
      </c>
      <c r="O44" s="9">
        <v>0.11391065001058601</v>
      </c>
      <c r="P44" s="10">
        <v>46</v>
      </c>
      <c r="Q44" s="8">
        <v>33</v>
      </c>
      <c r="R44" s="9">
        <v>6.1338289962825303E-2</v>
      </c>
      <c r="S44" s="9">
        <v>6.9870844802032601E-3</v>
      </c>
      <c r="T44" s="9">
        <v>9.7395723057378796E-3</v>
      </c>
      <c r="U44" s="9">
        <v>5.2332195676905599E-2</v>
      </c>
      <c r="V44" s="8">
        <v>0</v>
      </c>
      <c r="W44" s="8">
        <v>0</v>
      </c>
      <c r="X44" s="11">
        <v>0</v>
      </c>
      <c r="Y44" s="12"/>
      <c r="Z44" s="3"/>
      <c r="AA44" s="3"/>
    </row>
    <row r="45" spans="1:27">
      <c r="A45" s="86"/>
      <c r="B45" s="86"/>
      <c r="C45" s="86"/>
      <c r="D45" s="6" t="s">
        <v>34</v>
      </c>
      <c r="E45" s="7">
        <v>44219.333822604203</v>
      </c>
      <c r="F45" s="41" t="s">
        <v>84</v>
      </c>
      <c r="G45" s="42">
        <v>1</v>
      </c>
      <c r="H45" s="43">
        <f t="shared" si="6"/>
        <v>2.1739130434782608E-2</v>
      </c>
      <c r="I45" s="43">
        <f t="shared" si="7"/>
        <v>2.1172983273343214E-4</v>
      </c>
      <c r="J45" s="8">
        <v>4762</v>
      </c>
      <c r="K45" s="8">
        <v>4723</v>
      </c>
      <c r="L45" s="9">
        <v>0.99181016379672404</v>
      </c>
      <c r="M45" s="10">
        <v>879</v>
      </c>
      <c r="N45" s="8">
        <v>538</v>
      </c>
      <c r="O45" s="9">
        <v>0.11391065001058601</v>
      </c>
      <c r="P45" s="10">
        <v>46</v>
      </c>
      <c r="Q45" s="8">
        <v>33</v>
      </c>
      <c r="R45" s="9">
        <v>6.1338289962825303E-2</v>
      </c>
      <c r="S45" s="9">
        <v>6.9870844802032601E-3</v>
      </c>
      <c r="T45" s="9">
        <v>9.7395723057378796E-3</v>
      </c>
      <c r="U45" s="9">
        <v>5.2332195676905599E-2</v>
      </c>
      <c r="V45" s="8">
        <v>0</v>
      </c>
      <c r="W45" s="8">
        <v>0</v>
      </c>
      <c r="X45" s="11">
        <v>0</v>
      </c>
      <c r="Y45" s="12"/>
      <c r="Z45" s="3"/>
      <c r="AA45" s="3"/>
    </row>
    <row r="46" spans="1:27">
      <c r="A46" s="86"/>
      <c r="B46" s="86"/>
      <c r="C46" s="86"/>
      <c r="D46" s="6" t="s">
        <v>34</v>
      </c>
      <c r="E46" s="7">
        <v>44219.333822604203</v>
      </c>
      <c r="F46" s="41" t="s">
        <v>85</v>
      </c>
      <c r="G46" s="42">
        <v>1</v>
      </c>
      <c r="H46" s="43">
        <f t="shared" si="6"/>
        <v>2.1739130434782608E-2</v>
      </c>
      <c r="I46" s="43">
        <f t="shared" si="7"/>
        <v>2.1172983273343214E-4</v>
      </c>
      <c r="J46" s="8">
        <v>4762</v>
      </c>
      <c r="K46" s="8">
        <v>4723</v>
      </c>
      <c r="L46" s="9">
        <v>0.99181016379672404</v>
      </c>
      <c r="M46" s="10">
        <v>879</v>
      </c>
      <c r="N46" s="8">
        <v>538</v>
      </c>
      <c r="O46" s="9">
        <v>0.11391065001058601</v>
      </c>
      <c r="P46" s="10">
        <v>46</v>
      </c>
      <c r="Q46" s="8">
        <v>33</v>
      </c>
      <c r="R46" s="9">
        <v>6.1338289962825303E-2</v>
      </c>
      <c r="S46" s="9">
        <v>6.9870844802032601E-3</v>
      </c>
      <c r="T46" s="9">
        <v>9.7395723057378796E-3</v>
      </c>
      <c r="U46" s="9">
        <v>5.2332195676905599E-2</v>
      </c>
      <c r="V46" s="8">
        <v>0</v>
      </c>
      <c r="W46" s="8">
        <v>0</v>
      </c>
      <c r="X46" s="11">
        <v>0</v>
      </c>
      <c r="Y46" s="12"/>
      <c r="Z46" s="3"/>
      <c r="AA46" s="3"/>
    </row>
    <row r="47" spans="1:27">
      <c r="A47" s="86"/>
      <c r="B47" s="86"/>
      <c r="C47" s="86"/>
      <c r="D47" s="6" t="s">
        <v>34</v>
      </c>
      <c r="E47" s="7">
        <v>44219.333822604203</v>
      </c>
      <c r="F47" s="41" t="s">
        <v>86</v>
      </c>
      <c r="G47" s="42">
        <v>1</v>
      </c>
      <c r="H47" s="43">
        <f t="shared" si="6"/>
        <v>2.1739130434782608E-2</v>
      </c>
      <c r="I47" s="43">
        <f t="shared" si="7"/>
        <v>2.1172983273343214E-4</v>
      </c>
      <c r="J47" s="8">
        <v>4762</v>
      </c>
      <c r="K47" s="8">
        <v>4723</v>
      </c>
      <c r="L47" s="9">
        <v>0.99181016379672404</v>
      </c>
      <c r="M47" s="10">
        <v>879</v>
      </c>
      <c r="N47" s="8">
        <v>538</v>
      </c>
      <c r="O47" s="9">
        <v>0.11391065001058601</v>
      </c>
      <c r="P47" s="10">
        <v>46</v>
      </c>
      <c r="Q47" s="8">
        <v>33</v>
      </c>
      <c r="R47" s="9">
        <v>6.1338289962825303E-2</v>
      </c>
      <c r="S47" s="9">
        <v>6.9870844802032601E-3</v>
      </c>
      <c r="T47" s="9">
        <v>9.7395723057378796E-3</v>
      </c>
      <c r="U47" s="9">
        <v>5.2332195676905599E-2</v>
      </c>
      <c r="V47" s="8">
        <v>0</v>
      </c>
      <c r="W47" s="8">
        <v>0</v>
      </c>
      <c r="X47" s="11">
        <v>0</v>
      </c>
      <c r="Y47" s="12"/>
      <c r="Z47" s="3"/>
      <c r="AA47" s="3"/>
    </row>
    <row r="48" spans="1:27">
      <c r="A48" s="86"/>
      <c r="B48" s="86"/>
      <c r="C48" s="86"/>
      <c r="D48" s="6" t="s">
        <v>34</v>
      </c>
      <c r="E48" s="7">
        <v>44219.333822604203</v>
      </c>
      <c r="F48" s="41" t="s">
        <v>87</v>
      </c>
      <c r="G48" s="42">
        <v>4</v>
      </c>
      <c r="H48" s="43">
        <f t="shared" si="6"/>
        <v>8.6956521739130432E-2</v>
      </c>
      <c r="I48" s="43">
        <f t="shared" si="7"/>
        <v>8.4691933093372857E-4</v>
      </c>
      <c r="J48" s="8">
        <v>4762</v>
      </c>
      <c r="K48" s="8">
        <v>4723</v>
      </c>
      <c r="L48" s="9">
        <v>0.99181016379672404</v>
      </c>
      <c r="M48" s="10">
        <v>879</v>
      </c>
      <c r="N48" s="8">
        <v>538</v>
      </c>
      <c r="O48" s="9">
        <v>0.11391065001058601</v>
      </c>
      <c r="P48" s="10">
        <v>46</v>
      </c>
      <c r="Q48" s="8">
        <v>33</v>
      </c>
      <c r="R48" s="9">
        <v>6.1338289962825303E-2</v>
      </c>
      <c r="S48" s="9">
        <v>6.9870844802032601E-3</v>
      </c>
      <c r="T48" s="9">
        <v>9.7395723057378796E-3</v>
      </c>
      <c r="U48" s="9">
        <v>5.2332195676905599E-2</v>
      </c>
      <c r="V48" s="8">
        <v>0</v>
      </c>
      <c r="W48" s="8">
        <v>0</v>
      </c>
      <c r="X48" s="11">
        <v>0</v>
      </c>
      <c r="Y48" s="12"/>
      <c r="Z48" s="3"/>
      <c r="AA48" s="3"/>
    </row>
    <row r="49" spans="1:27">
      <c r="A49" s="86"/>
      <c r="B49" s="86"/>
      <c r="C49" s="86"/>
      <c r="D49" s="6" t="s">
        <v>34</v>
      </c>
      <c r="E49" s="7">
        <v>44219.333822604203</v>
      </c>
      <c r="F49" s="41" t="s">
        <v>93</v>
      </c>
      <c r="G49" s="42">
        <v>1</v>
      </c>
      <c r="H49" s="43">
        <f t="shared" si="6"/>
        <v>2.1739130434782608E-2</v>
      </c>
      <c r="I49" s="43">
        <f t="shared" si="7"/>
        <v>2.1172983273343214E-4</v>
      </c>
      <c r="J49" s="8">
        <v>4762</v>
      </c>
      <c r="K49" s="8">
        <v>4723</v>
      </c>
      <c r="L49" s="9">
        <v>0.99181016379672404</v>
      </c>
      <c r="M49" s="10">
        <v>879</v>
      </c>
      <c r="N49" s="8">
        <v>538</v>
      </c>
      <c r="O49" s="9">
        <v>0.11391065001058601</v>
      </c>
      <c r="P49" s="10">
        <v>46</v>
      </c>
      <c r="Q49" s="8">
        <v>33</v>
      </c>
      <c r="R49" s="9">
        <v>6.1338289962825303E-2</v>
      </c>
      <c r="S49" s="9">
        <v>6.9870844802032601E-3</v>
      </c>
      <c r="T49" s="9">
        <v>9.7395723057378796E-3</v>
      </c>
      <c r="U49" s="9">
        <v>5.2332195676905599E-2</v>
      </c>
      <c r="V49" s="8">
        <v>0</v>
      </c>
      <c r="W49" s="8">
        <v>0</v>
      </c>
      <c r="X49" s="11">
        <v>0</v>
      </c>
      <c r="Y49" s="12"/>
      <c r="Z49" s="3"/>
      <c r="AA49" s="3"/>
    </row>
    <row r="50" spans="1:27">
      <c r="A50" s="86"/>
      <c r="B50" s="86"/>
      <c r="C50" s="86"/>
      <c r="D50" s="6" t="s">
        <v>34</v>
      </c>
      <c r="E50" s="7">
        <v>44219.333822604203</v>
      </c>
      <c r="F50" s="41" t="s">
        <v>94</v>
      </c>
      <c r="G50" s="42">
        <v>1</v>
      </c>
      <c r="H50" s="43">
        <f t="shared" si="6"/>
        <v>2.1739130434782608E-2</v>
      </c>
      <c r="I50" s="43">
        <f t="shared" si="7"/>
        <v>2.1172983273343214E-4</v>
      </c>
      <c r="J50" s="8">
        <v>4762</v>
      </c>
      <c r="K50" s="8">
        <v>4723</v>
      </c>
      <c r="L50" s="9">
        <v>0.99181016379672404</v>
      </c>
      <c r="M50" s="10">
        <v>879</v>
      </c>
      <c r="N50" s="8">
        <v>538</v>
      </c>
      <c r="O50" s="9">
        <v>0.11391065001058601</v>
      </c>
      <c r="P50" s="10">
        <v>46</v>
      </c>
      <c r="Q50" s="8">
        <v>33</v>
      </c>
      <c r="R50" s="9">
        <v>6.1338289962825303E-2</v>
      </c>
      <c r="S50" s="9">
        <v>6.9870844802032601E-3</v>
      </c>
      <c r="T50" s="9">
        <v>9.7395723057378796E-3</v>
      </c>
      <c r="U50" s="9">
        <v>5.2332195676905599E-2</v>
      </c>
      <c r="V50" s="8">
        <v>0</v>
      </c>
      <c r="W50" s="8">
        <v>0</v>
      </c>
      <c r="X50" s="11">
        <v>0</v>
      </c>
      <c r="Y50" s="12"/>
      <c r="Z50" s="3"/>
      <c r="AA50" s="3"/>
    </row>
    <row r="51" spans="1:27">
      <c r="A51" s="86"/>
      <c r="B51" s="86"/>
      <c r="C51" s="86"/>
      <c r="D51" s="6" t="s">
        <v>34</v>
      </c>
      <c r="E51" s="7">
        <v>44219.333822604203</v>
      </c>
      <c r="F51" s="41" t="s">
        <v>95</v>
      </c>
      <c r="G51" s="42">
        <v>2</v>
      </c>
      <c r="H51" s="43">
        <f t="shared" si="6"/>
        <v>4.3478260869565216E-2</v>
      </c>
      <c r="I51" s="43">
        <f t="shared" si="7"/>
        <v>4.2345966546686428E-4</v>
      </c>
      <c r="J51" s="8">
        <v>4762</v>
      </c>
      <c r="K51" s="8">
        <v>4723</v>
      </c>
      <c r="L51" s="9">
        <v>0.99181016379672404</v>
      </c>
      <c r="M51" s="10">
        <v>879</v>
      </c>
      <c r="N51" s="8">
        <v>538</v>
      </c>
      <c r="O51" s="9">
        <v>0.11391065001058601</v>
      </c>
      <c r="P51" s="10">
        <v>46</v>
      </c>
      <c r="Q51" s="8">
        <v>33</v>
      </c>
      <c r="R51" s="9">
        <v>6.1338289962825303E-2</v>
      </c>
      <c r="S51" s="9">
        <v>6.9870844802032601E-3</v>
      </c>
      <c r="T51" s="9">
        <v>9.7395723057378796E-3</v>
      </c>
      <c r="U51" s="9">
        <v>5.2332195676905599E-2</v>
      </c>
      <c r="V51" s="8">
        <v>0</v>
      </c>
      <c r="W51" s="8">
        <v>0</v>
      </c>
      <c r="X51" s="11">
        <v>0</v>
      </c>
      <c r="Y51" s="12"/>
      <c r="Z51" s="3"/>
      <c r="AA51" s="3"/>
    </row>
    <row r="52" spans="1:27">
      <c r="A52" s="86"/>
      <c r="B52" s="86"/>
      <c r="C52" s="86"/>
      <c r="D52" s="6"/>
      <c r="E52" s="7"/>
      <c r="F52" s="7"/>
      <c r="G52" s="7"/>
      <c r="H52" s="7"/>
      <c r="I52" s="7"/>
      <c r="J52" s="8"/>
      <c r="K52" s="8"/>
      <c r="L52" s="9"/>
      <c r="M52" s="10"/>
      <c r="N52" s="8"/>
      <c r="O52" s="9"/>
      <c r="P52" s="10"/>
      <c r="Q52" s="8"/>
      <c r="R52" s="9"/>
      <c r="S52" s="9"/>
      <c r="T52" s="9"/>
      <c r="U52" s="9"/>
      <c r="V52" s="8"/>
      <c r="W52" s="8"/>
      <c r="X52" s="11"/>
      <c r="Y52" s="12"/>
      <c r="Z52" s="3"/>
      <c r="AA52" s="3"/>
    </row>
    <row r="53" spans="1:27">
      <c r="A53" s="86"/>
      <c r="B53" s="86"/>
      <c r="C53" s="87"/>
      <c r="D53" s="6" t="s">
        <v>35</v>
      </c>
      <c r="E53" s="7">
        <v>44223.333587419002</v>
      </c>
      <c r="F53" s="7"/>
      <c r="G53" s="7"/>
      <c r="H53" s="7"/>
      <c r="I53" s="7"/>
      <c r="J53" s="8">
        <v>55195</v>
      </c>
      <c r="K53" s="8">
        <v>40080</v>
      </c>
      <c r="L53" s="9">
        <v>0.72615273122565405</v>
      </c>
      <c r="M53" s="10">
        <v>5961</v>
      </c>
      <c r="N53" s="8">
        <v>4155</v>
      </c>
      <c r="O53" s="9">
        <v>0.10366766467065899</v>
      </c>
      <c r="P53" s="10">
        <v>411</v>
      </c>
      <c r="Q53" s="8">
        <v>333</v>
      </c>
      <c r="R53" s="9">
        <v>8.0144404332130006E-2</v>
      </c>
      <c r="S53" s="9">
        <v>8.3083832335329299E-3</v>
      </c>
      <c r="T53" s="9">
        <v>1.02544910179641E-2</v>
      </c>
      <c r="U53" s="9">
        <v>6.8948163059889295E-2</v>
      </c>
      <c r="V53" s="8">
        <v>3</v>
      </c>
      <c r="W53" s="8">
        <v>5</v>
      </c>
      <c r="X53" s="11">
        <v>0.6</v>
      </c>
      <c r="Y53" s="12" t="s">
        <v>36</v>
      </c>
      <c r="Z53" s="1"/>
      <c r="AA53" s="1"/>
    </row>
    <row r="54" spans="1:27">
      <c r="A54" s="86"/>
      <c r="B54" s="86"/>
      <c r="C54" s="13"/>
      <c r="D54" s="6" t="s">
        <v>35</v>
      </c>
      <c r="E54" s="7">
        <v>44223.333587419002</v>
      </c>
      <c r="F54" s="41" t="s">
        <v>90</v>
      </c>
      <c r="G54" s="42">
        <v>280</v>
      </c>
      <c r="H54" s="43">
        <f>G54/P$53</f>
        <v>0.68126520681265201</v>
      </c>
      <c r="I54" s="43">
        <f>+G54/K$53</f>
        <v>6.9860279441117763E-3</v>
      </c>
      <c r="J54" s="8">
        <v>55195</v>
      </c>
      <c r="K54" s="8">
        <v>40080</v>
      </c>
      <c r="L54" s="9">
        <v>0.72615273122565405</v>
      </c>
      <c r="M54" s="10">
        <v>5961</v>
      </c>
      <c r="N54" s="8">
        <v>4155</v>
      </c>
      <c r="O54" s="9">
        <v>0.10366766467065899</v>
      </c>
      <c r="P54" s="10">
        <v>411</v>
      </c>
      <c r="Q54" s="8">
        <v>333</v>
      </c>
      <c r="R54" s="9">
        <v>8.0144404332130006E-2</v>
      </c>
      <c r="S54" s="9">
        <v>8.3083832335329299E-3</v>
      </c>
      <c r="T54" s="9">
        <v>1.02544910179641E-2</v>
      </c>
      <c r="U54" s="9">
        <v>6.8948163059889295E-2</v>
      </c>
      <c r="V54" s="8">
        <v>3</v>
      </c>
      <c r="W54" s="8">
        <v>5</v>
      </c>
      <c r="X54" s="11">
        <v>0.6</v>
      </c>
      <c r="Y54" s="12"/>
      <c r="Z54" s="3"/>
      <c r="AA54" s="3"/>
    </row>
    <row r="55" spans="1:27">
      <c r="A55" s="86"/>
      <c r="B55" s="86"/>
      <c r="C55" s="90" t="s">
        <v>37</v>
      </c>
      <c r="D55" s="81"/>
      <c r="E55" s="14" t="s">
        <v>0</v>
      </c>
      <c r="F55" s="14"/>
      <c r="G55" s="14"/>
      <c r="H55" s="14"/>
      <c r="I55" s="14"/>
      <c r="J55" s="15">
        <v>286135</v>
      </c>
      <c r="K55" s="15">
        <v>210600</v>
      </c>
      <c r="L55" s="16">
        <v>0.73601621612176105</v>
      </c>
      <c r="M55" s="17">
        <v>29865</v>
      </c>
      <c r="N55" s="15">
        <v>19808</v>
      </c>
      <c r="O55" s="16">
        <v>9.4055080721747397E-2</v>
      </c>
      <c r="P55" s="17">
        <v>1944</v>
      </c>
      <c r="Q55" s="15">
        <v>1530</v>
      </c>
      <c r="R55" s="16">
        <v>7.7241518578352195E-2</v>
      </c>
      <c r="S55" s="16">
        <v>7.2649572649572704E-3</v>
      </c>
      <c r="T55" s="16">
        <v>9.2307692307692299E-3</v>
      </c>
      <c r="U55" s="16">
        <v>6.5092918131592195E-2</v>
      </c>
      <c r="V55" s="15">
        <v>6</v>
      </c>
      <c r="W55" s="15">
        <v>8</v>
      </c>
      <c r="X55" s="14" t="s">
        <v>0</v>
      </c>
      <c r="Y55" s="14" t="s">
        <v>0</v>
      </c>
      <c r="Z55" s="1"/>
      <c r="AA55" s="1"/>
    </row>
    <row r="56" spans="1:27" ht="20.399999999999999">
      <c r="A56" s="86"/>
      <c r="B56" s="86"/>
      <c r="C56" s="84" t="s">
        <v>38</v>
      </c>
      <c r="D56" s="6" t="s">
        <v>39</v>
      </c>
      <c r="E56" s="7">
        <v>44221.666725196803</v>
      </c>
      <c r="F56" s="7"/>
      <c r="G56" s="7"/>
      <c r="H56" s="7"/>
      <c r="I56" s="7"/>
      <c r="J56" s="8">
        <v>217</v>
      </c>
      <c r="K56" s="8">
        <v>209</v>
      </c>
      <c r="L56" s="9">
        <v>0.963133640552995</v>
      </c>
      <c r="M56" s="10">
        <v>161</v>
      </c>
      <c r="N56" s="8">
        <v>88</v>
      </c>
      <c r="O56" s="9">
        <v>0.42105263157894701</v>
      </c>
      <c r="P56" s="10">
        <v>49</v>
      </c>
      <c r="Q56" s="8">
        <v>43</v>
      </c>
      <c r="R56" s="9">
        <v>0.48863636363636398</v>
      </c>
      <c r="S56" s="9">
        <v>0.205741626794258</v>
      </c>
      <c r="T56" s="9">
        <v>0.23444976076554999</v>
      </c>
      <c r="U56" s="9">
        <v>0.30434782608695699</v>
      </c>
      <c r="V56" s="8">
        <v>0</v>
      </c>
      <c r="W56" s="8">
        <v>0</v>
      </c>
      <c r="X56" s="11">
        <v>0</v>
      </c>
      <c r="Y56" s="12" t="s">
        <v>40</v>
      </c>
      <c r="Z56" s="1"/>
      <c r="AA56" s="1"/>
    </row>
    <row r="57" spans="1:27" ht="20.399999999999999">
      <c r="A57" s="86"/>
      <c r="B57" s="86"/>
      <c r="C57" s="87"/>
      <c r="D57" s="6" t="s">
        <v>41</v>
      </c>
      <c r="E57" s="7">
        <v>44223.666930983803</v>
      </c>
      <c r="F57" s="7"/>
      <c r="G57" s="7"/>
      <c r="H57" s="7"/>
      <c r="I57" s="7"/>
      <c r="J57" s="8">
        <v>210</v>
      </c>
      <c r="K57" s="8">
        <v>202</v>
      </c>
      <c r="L57" s="9">
        <v>0.96190476190476204</v>
      </c>
      <c r="M57" s="10">
        <v>125</v>
      </c>
      <c r="N57" s="8">
        <v>75</v>
      </c>
      <c r="O57" s="9">
        <v>0.37128712871287101</v>
      </c>
      <c r="P57" s="10">
        <v>20</v>
      </c>
      <c r="Q57" s="8">
        <v>20</v>
      </c>
      <c r="R57" s="9">
        <v>0.266666666666667</v>
      </c>
      <c r="S57" s="9">
        <v>9.9009900990099001E-2</v>
      </c>
      <c r="T57" s="9">
        <v>9.9009900990099001E-2</v>
      </c>
      <c r="U57" s="9">
        <v>0.16</v>
      </c>
      <c r="V57" s="8">
        <v>0</v>
      </c>
      <c r="W57" s="8">
        <v>0</v>
      </c>
      <c r="X57" s="11">
        <v>0.5</v>
      </c>
      <c r="Y57" s="12" t="s">
        <v>42</v>
      </c>
      <c r="Z57" s="1"/>
      <c r="AA57" s="1"/>
    </row>
    <row r="58" spans="1:27">
      <c r="A58" s="86"/>
      <c r="B58" s="86"/>
      <c r="C58" s="90" t="s">
        <v>43</v>
      </c>
      <c r="D58" s="81"/>
      <c r="E58" s="14" t="s">
        <v>0</v>
      </c>
      <c r="F58" s="14"/>
      <c r="G58" s="14"/>
      <c r="H58" s="14"/>
      <c r="I58" s="14"/>
      <c r="J58" s="15">
        <v>427</v>
      </c>
      <c r="K58" s="15">
        <v>411</v>
      </c>
      <c r="L58" s="16">
        <v>0.96252927400468402</v>
      </c>
      <c r="M58" s="17">
        <v>286</v>
      </c>
      <c r="N58" s="15">
        <v>163</v>
      </c>
      <c r="O58" s="16">
        <v>0.39659367396593698</v>
      </c>
      <c r="P58" s="17">
        <v>69</v>
      </c>
      <c r="Q58" s="15">
        <v>63</v>
      </c>
      <c r="R58" s="16">
        <v>0.38650306748466301</v>
      </c>
      <c r="S58" s="16">
        <v>0.153284671532847</v>
      </c>
      <c r="T58" s="16">
        <v>0.167883211678832</v>
      </c>
      <c r="U58" s="16">
        <v>0.241258741258741</v>
      </c>
      <c r="V58" s="15">
        <v>0</v>
      </c>
      <c r="W58" s="15">
        <v>0</v>
      </c>
      <c r="X58" s="14" t="s">
        <v>0</v>
      </c>
      <c r="Y58" s="14" t="s">
        <v>0</v>
      </c>
      <c r="Z58" s="1"/>
      <c r="AA58" s="1"/>
    </row>
    <row r="59" spans="1:27">
      <c r="A59" s="86"/>
      <c r="B59" s="86"/>
      <c r="C59" s="84" t="s">
        <v>44</v>
      </c>
      <c r="D59" s="6" t="s">
        <v>45</v>
      </c>
      <c r="E59" s="7">
        <v>44203.673732835603</v>
      </c>
      <c r="F59" s="7"/>
      <c r="G59" s="7"/>
      <c r="H59" s="7"/>
      <c r="I59" s="7"/>
      <c r="J59" s="8">
        <v>10567</v>
      </c>
      <c r="K59" s="8">
        <v>10477</v>
      </c>
      <c r="L59" s="9">
        <v>0.99148291851992099</v>
      </c>
      <c r="M59" s="10">
        <v>3342</v>
      </c>
      <c r="N59" s="8">
        <v>1878</v>
      </c>
      <c r="O59" s="9">
        <v>0.179249785243868</v>
      </c>
      <c r="P59" s="10">
        <v>54</v>
      </c>
      <c r="Q59" s="8">
        <v>35</v>
      </c>
      <c r="R59" s="9">
        <v>1.8636847710330098E-2</v>
      </c>
      <c r="S59" s="9">
        <v>3.3406509496993401E-3</v>
      </c>
      <c r="T59" s="9">
        <v>5.1541471795361303E-3</v>
      </c>
      <c r="U59" s="9">
        <v>1.6157989228007201E-2</v>
      </c>
      <c r="V59" s="8">
        <v>0</v>
      </c>
      <c r="W59" s="8">
        <v>0</v>
      </c>
      <c r="X59" s="11">
        <v>0</v>
      </c>
      <c r="Y59" s="12" t="s">
        <v>46</v>
      </c>
      <c r="Z59" s="1"/>
      <c r="AA59" s="1"/>
    </row>
    <row r="60" spans="1:27">
      <c r="A60" s="86"/>
      <c r="B60" s="86"/>
      <c r="C60" s="85"/>
      <c r="D60" s="6" t="s">
        <v>45</v>
      </c>
      <c r="E60" s="7">
        <v>44203.673732835603</v>
      </c>
      <c r="F60" s="41" t="s">
        <v>97</v>
      </c>
      <c r="G60" s="42">
        <v>4</v>
      </c>
      <c r="H60" s="43">
        <f>G60/P$59</f>
        <v>7.407407407407407E-2</v>
      </c>
      <c r="I60" s="43">
        <f>+G60/K$59</f>
        <v>3.8178867996563901E-4</v>
      </c>
      <c r="J60" s="8">
        <v>10567</v>
      </c>
      <c r="K60" s="8">
        <v>10477</v>
      </c>
      <c r="L60" s="9">
        <v>0.99148291851992099</v>
      </c>
      <c r="M60" s="10">
        <v>3342</v>
      </c>
      <c r="N60" s="8">
        <v>1878</v>
      </c>
      <c r="O60" s="9">
        <v>0.179249785243868</v>
      </c>
      <c r="P60" s="10">
        <v>54</v>
      </c>
      <c r="Q60" s="8">
        <v>35</v>
      </c>
      <c r="R60" s="9">
        <v>1.8636847710330098E-2</v>
      </c>
      <c r="S60" s="9">
        <v>3.3406509496993401E-3</v>
      </c>
      <c r="T60" s="9">
        <v>5.1541471795361303E-3</v>
      </c>
      <c r="U60" s="9">
        <v>1.6157989228007201E-2</v>
      </c>
      <c r="V60" s="8">
        <v>0</v>
      </c>
      <c r="W60" s="8">
        <v>0</v>
      </c>
      <c r="X60" s="11">
        <v>0</v>
      </c>
      <c r="Y60" s="12"/>
      <c r="Z60" s="3"/>
      <c r="AA60" s="3"/>
    </row>
    <row r="61" spans="1:27">
      <c r="A61" s="86"/>
      <c r="B61" s="86"/>
      <c r="C61" s="85"/>
      <c r="D61" s="6" t="s">
        <v>45</v>
      </c>
      <c r="E61" s="7">
        <v>44203.673732835603</v>
      </c>
      <c r="F61" s="41" t="s">
        <v>96</v>
      </c>
      <c r="G61" s="42">
        <v>2</v>
      </c>
      <c r="H61" s="43">
        <f>G61/P$59</f>
        <v>3.7037037037037035E-2</v>
      </c>
      <c r="I61" s="43">
        <f>+G61/K$59</f>
        <v>1.908943399828195E-4</v>
      </c>
      <c r="J61" s="8">
        <v>10567</v>
      </c>
      <c r="K61" s="8">
        <v>10477</v>
      </c>
      <c r="L61" s="9">
        <v>0.99148291851992099</v>
      </c>
      <c r="M61" s="10">
        <v>3342</v>
      </c>
      <c r="N61" s="8">
        <v>1878</v>
      </c>
      <c r="O61" s="9">
        <v>0.179249785243868</v>
      </c>
      <c r="P61" s="10">
        <v>54</v>
      </c>
      <c r="Q61" s="8">
        <v>35</v>
      </c>
      <c r="R61" s="9">
        <v>1.8636847710330098E-2</v>
      </c>
      <c r="S61" s="9">
        <v>3.3406509496993401E-3</v>
      </c>
      <c r="T61" s="9">
        <v>5.1541471795361303E-3</v>
      </c>
      <c r="U61" s="9">
        <v>1.6157989228007201E-2</v>
      </c>
      <c r="V61" s="8">
        <v>0</v>
      </c>
      <c r="W61" s="8">
        <v>0</v>
      </c>
      <c r="X61" s="11">
        <v>0</v>
      </c>
      <c r="Y61" s="12"/>
      <c r="Z61" s="3"/>
      <c r="AA61" s="3"/>
    </row>
    <row r="62" spans="1:27">
      <c r="A62" s="86"/>
      <c r="B62" s="86"/>
      <c r="C62" s="85"/>
      <c r="D62" s="6"/>
      <c r="E62" s="7"/>
      <c r="F62" s="7"/>
      <c r="G62" s="7"/>
      <c r="H62" s="7"/>
      <c r="I62" s="7"/>
      <c r="J62" s="8"/>
      <c r="K62" s="8"/>
      <c r="L62" s="9"/>
      <c r="M62" s="10"/>
      <c r="N62" s="8"/>
      <c r="O62" s="9"/>
      <c r="P62" s="10"/>
      <c r="Q62" s="8"/>
      <c r="R62" s="9"/>
      <c r="S62" s="9"/>
      <c r="T62" s="9"/>
      <c r="U62" s="9"/>
      <c r="V62" s="8"/>
      <c r="W62" s="8"/>
      <c r="X62" s="11"/>
      <c r="Y62" s="12"/>
      <c r="Z62" s="3"/>
      <c r="AA62" s="3"/>
    </row>
    <row r="63" spans="1:27">
      <c r="A63" s="86"/>
      <c r="B63" s="86"/>
      <c r="C63" s="86"/>
      <c r="D63" s="6" t="s">
        <v>47</v>
      </c>
      <c r="E63" s="7">
        <v>44208.645973182902</v>
      </c>
      <c r="F63" s="7"/>
      <c r="G63" s="7"/>
      <c r="H63" s="7"/>
      <c r="I63" s="7"/>
      <c r="J63" s="8">
        <v>38204</v>
      </c>
      <c r="K63" s="8">
        <v>38025</v>
      </c>
      <c r="L63" s="9">
        <v>0.99531462674065496</v>
      </c>
      <c r="M63" s="10">
        <v>7603</v>
      </c>
      <c r="N63" s="8">
        <v>4267</v>
      </c>
      <c r="O63" s="9">
        <v>0.11221564760026299</v>
      </c>
      <c r="P63" s="10">
        <v>1202</v>
      </c>
      <c r="Q63" s="8">
        <v>763</v>
      </c>
      <c r="R63" s="9">
        <v>0.17881415514412899</v>
      </c>
      <c r="S63" s="9">
        <v>2.0065746219592399E-2</v>
      </c>
      <c r="T63" s="9">
        <v>3.1610782380013198E-2</v>
      </c>
      <c r="U63" s="9">
        <v>0.15809548862291201</v>
      </c>
      <c r="V63" s="8">
        <v>3</v>
      </c>
      <c r="W63" s="8">
        <v>5</v>
      </c>
      <c r="X63" s="11">
        <v>0</v>
      </c>
      <c r="Y63" s="12" t="s">
        <v>48</v>
      </c>
      <c r="Z63" s="1"/>
      <c r="AA63" s="1"/>
    </row>
    <row r="64" spans="1:27">
      <c r="A64" s="86"/>
      <c r="B64" s="86"/>
      <c r="C64" s="86"/>
      <c r="D64" s="6" t="s">
        <v>47</v>
      </c>
      <c r="E64" s="7">
        <v>44208.645973182902</v>
      </c>
      <c r="F64" s="41" t="s">
        <v>98</v>
      </c>
      <c r="G64" s="42">
        <v>19</v>
      </c>
      <c r="H64" s="43">
        <f>G64/P$63</f>
        <v>1.5806988352745424E-2</v>
      </c>
      <c r="I64" s="43">
        <f>+G64/K$63</f>
        <v>4.9967126890203815E-4</v>
      </c>
      <c r="J64" s="8">
        <v>38204</v>
      </c>
      <c r="K64" s="8">
        <v>38025</v>
      </c>
      <c r="L64" s="9">
        <v>0.99531462674065496</v>
      </c>
      <c r="M64" s="10">
        <v>7603</v>
      </c>
      <c r="N64" s="8">
        <v>4267</v>
      </c>
      <c r="O64" s="9">
        <v>0.11221564760026299</v>
      </c>
      <c r="P64" s="10">
        <v>1202</v>
      </c>
      <c r="Q64" s="8">
        <v>763</v>
      </c>
      <c r="R64" s="9">
        <v>0.17881415514412899</v>
      </c>
      <c r="S64" s="9">
        <v>2.0065746219592399E-2</v>
      </c>
      <c r="T64" s="9">
        <v>3.1610782380013198E-2</v>
      </c>
      <c r="U64" s="9">
        <v>0.15809548862291201</v>
      </c>
      <c r="V64" s="8">
        <v>3</v>
      </c>
      <c r="W64" s="8">
        <v>5</v>
      </c>
      <c r="X64" s="11">
        <v>0</v>
      </c>
      <c r="Y64" s="12"/>
      <c r="Z64" s="3"/>
      <c r="AA64" s="3"/>
    </row>
    <row r="65" spans="1:27">
      <c r="A65" s="86"/>
      <c r="B65" s="86"/>
      <c r="C65" s="86"/>
      <c r="D65" s="6" t="s">
        <v>47</v>
      </c>
      <c r="E65" s="7">
        <v>44208.645973182902</v>
      </c>
      <c r="F65" s="41" t="s">
        <v>99</v>
      </c>
      <c r="G65" s="42">
        <v>11</v>
      </c>
      <c r="H65" s="43">
        <f t="shared" ref="H65:H69" si="8">G65/P$63</f>
        <v>9.1514143094841936E-3</v>
      </c>
      <c r="I65" s="43">
        <f t="shared" ref="I65:I69" si="9">+G65/K$63</f>
        <v>2.8928336620644314E-4</v>
      </c>
      <c r="J65" s="8">
        <v>38204</v>
      </c>
      <c r="K65" s="8">
        <v>38025</v>
      </c>
      <c r="L65" s="9">
        <v>0.99531462674065496</v>
      </c>
      <c r="M65" s="10">
        <v>7603</v>
      </c>
      <c r="N65" s="8">
        <v>4267</v>
      </c>
      <c r="O65" s="9">
        <v>0.11221564760026299</v>
      </c>
      <c r="P65" s="10">
        <v>1202</v>
      </c>
      <c r="Q65" s="8">
        <v>763</v>
      </c>
      <c r="R65" s="9">
        <v>0.17881415514412899</v>
      </c>
      <c r="S65" s="9">
        <v>2.0065746219592399E-2</v>
      </c>
      <c r="T65" s="9">
        <v>3.1610782380013198E-2</v>
      </c>
      <c r="U65" s="9">
        <v>0.15809548862291201</v>
      </c>
      <c r="V65" s="8">
        <v>3</v>
      </c>
      <c r="W65" s="8">
        <v>5</v>
      </c>
      <c r="X65" s="11">
        <v>0</v>
      </c>
      <c r="Y65" s="12"/>
      <c r="Z65" s="3"/>
      <c r="AA65" s="3"/>
    </row>
    <row r="66" spans="1:27">
      <c r="A66" s="86"/>
      <c r="B66" s="86"/>
      <c r="C66" s="86"/>
      <c r="D66" s="6" t="s">
        <v>47</v>
      </c>
      <c r="E66" s="7">
        <v>44208.645973182902</v>
      </c>
      <c r="F66" s="41" t="s">
        <v>100</v>
      </c>
      <c r="G66" s="42">
        <v>12</v>
      </c>
      <c r="H66" s="43">
        <f t="shared" si="8"/>
        <v>9.9833610648918467E-3</v>
      </c>
      <c r="I66" s="43">
        <f t="shared" si="9"/>
        <v>3.1558185404339248E-4</v>
      </c>
      <c r="J66" s="8">
        <v>38204</v>
      </c>
      <c r="K66" s="8">
        <v>38025</v>
      </c>
      <c r="L66" s="9">
        <v>0.99531462674065496</v>
      </c>
      <c r="M66" s="10">
        <v>7603</v>
      </c>
      <c r="N66" s="8">
        <v>4267</v>
      </c>
      <c r="O66" s="9">
        <v>0.11221564760026299</v>
      </c>
      <c r="P66" s="10">
        <v>1202</v>
      </c>
      <c r="Q66" s="8">
        <v>763</v>
      </c>
      <c r="R66" s="9">
        <v>0.17881415514412899</v>
      </c>
      <c r="S66" s="9">
        <v>2.0065746219592399E-2</v>
      </c>
      <c r="T66" s="9">
        <v>3.1610782380013198E-2</v>
      </c>
      <c r="U66" s="9">
        <v>0.15809548862291201</v>
      </c>
      <c r="V66" s="8">
        <v>3</v>
      </c>
      <c r="W66" s="8">
        <v>5</v>
      </c>
      <c r="X66" s="11">
        <v>0</v>
      </c>
      <c r="Y66" s="12"/>
      <c r="Z66" s="3"/>
      <c r="AA66" s="3"/>
    </row>
    <row r="67" spans="1:27">
      <c r="A67" s="86"/>
      <c r="B67" s="86"/>
      <c r="C67" s="86"/>
      <c r="D67" s="6" t="s">
        <v>47</v>
      </c>
      <c r="E67" s="7">
        <v>44208.645973182902</v>
      </c>
      <c r="F67" s="41" t="s">
        <v>101</v>
      </c>
      <c r="G67" s="42">
        <v>1</v>
      </c>
      <c r="H67" s="43">
        <f t="shared" si="8"/>
        <v>8.3194675540765393E-4</v>
      </c>
      <c r="I67" s="43">
        <f t="shared" si="9"/>
        <v>2.6298487836949376E-5</v>
      </c>
      <c r="J67" s="8">
        <v>38204</v>
      </c>
      <c r="K67" s="8">
        <v>38025</v>
      </c>
      <c r="L67" s="9">
        <v>0.99531462674065496</v>
      </c>
      <c r="M67" s="10">
        <v>7603</v>
      </c>
      <c r="N67" s="8">
        <v>4267</v>
      </c>
      <c r="O67" s="9">
        <v>0.11221564760026299</v>
      </c>
      <c r="P67" s="10">
        <v>1202</v>
      </c>
      <c r="Q67" s="8">
        <v>763</v>
      </c>
      <c r="R67" s="9">
        <v>0.17881415514412899</v>
      </c>
      <c r="S67" s="9">
        <v>2.0065746219592399E-2</v>
      </c>
      <c r="T67" s="9">
        <v>3.1610782380013198E-2</v>
      </c>
      <c r="U67" s="9">
        <v>0.15809548862291201</v>
      </c>
      <c r="V67" s="8">
        <v>3</v>
      </c>
      <c r="W67" s="8">
        <v>5</v>
      </c>
      <c r="X67" s="11">
        <v>0</v>
      </c>
      <c r="Y67" s="12"/>
      <c r="Z67" s="3"/>
      <c r="AA67" s="3"/>
    </row>
    <row r="68" spans="1:27">
      <c r="A68" s="86"/>
      <c r="B68" s="86"/>
      <c r="C68" s="86"/>
      <c r="D68" s="6" t="s">
        <v>47</v>
      </c>
      <c r="E68" s="7">
        <v>44208.645973182902</v>
      </c>
      <c r="F68" s="41" t="s">
        <v>74</v>
      </c>
      <c r="G68" s="42">
        <v>3</v>
      </c>
      <c r="H68" s="43">
        <f t="shared" si="8"/>
        <v>2.4958402662229617E-3</v>
      </c>
      <c r="I68" s="43">
        <f t="shared" si="9"/>
        <v>7.8895463510848121E-5</v>
      </c>
      <c r="J68" s="8">
        <v>38204</v>
      </c>
      <c r="K68" s="8">
        <v>38025</v>
      </c>
      <c r="L68" s="9">
        <v>0.99531462674065496</v>
      </c>
      <c r="M68" s="10">
        <v>7603</v>
      </c>
      <c r="N68" s="8">
        <v>4267</v>
      </c>
      <c r="O68" s="9">
        <v>0.11221564760026299</v>
      </c>
      <c r="P68" s="10">
        <v>1202</v>
      </c>
      <c r="Q68" s="8">
        <v>763</v>
      </c>
      <c r="R68" s="9">
        <v>0.17881415514412899</v>
      </c>
      <c r="S68" s="9">
        <v>2.0065746219592399E-2</v>
      </c>
      <c r="T68" s="9">
        <v>3.1610782380013198E-2</v>
      </c>
      <c r="U68" s="9">
        <v>0.15809548862291201</v>
      </c>
      <c r="V68" s="8">
        <v>3</v>
      </c>
      <c r="W68" s="8">
        <v>5</v>
      </c>
      <c r="X68" s="11">
        <v>0</v>
      </c>
      <c r="Y68" s="12"/>
      <c r="Z68" s="3"/>
      <c r="AA68" s="3"/>
    </row>
    <row r="69" spans="1:27">
      <c r="A69" s="86"/>
      <c r="B69" s="86"/>
      <c r="C69" s="86"/>
      <c r="D69" s="6" t="s">
        <v>47</v>
      </c>
      <c r="E69" s="7">
        <v>44208.645973182902</v>
      </c>
      <c r="F69" s="41" t="s">
        <v>102</v>
      </c>
      <c r="G69" s="42">
        <v>4</v>
      </c>
      <c r="H69" s="43">
        <f t="shared" si="8"/>
        <v>3.3277870216306157E-3</v>
      </c>
      <c r="I69" s="43">
        <f t="shared" si="9"/>
        <v>1.051939513477975E-4</v>
      </c>
      <c r="J69" s="8">
        <v>38204</v>
      </c>
      <c r="K69" s="8">
        <v>38025</v>
      </c>
      <c r="L69" s="9">
        <v>0.99531462674065496</v>
      </c>
      <c r="M69" s="10">
        <v>7603</v>
      </c>
      <c r="N69" s="8">
        <v>4267</v>
      </c>
      <c r="O69" s="9">
        <v>0.11221564760026299</v>
      </c>
      <c r="P69" s="10">
        <v>1202</v>
      </c>
      <c r="Q69" s="8">
        <v>763</v>
      </c>
      <c r="R69" s="9">
        <v>0.17881415514412899</v>
      </c>
      <c r="S69" s="9">
        <v>2.0065746219592399E-2</v>
      </c>
      <c r="T69" s="9">
        <v>3.1610782380013198E-2</v>
      </c>
      <c r="U69" s="9">
        <v>0.15809548862291201</v>
      </c>
      <c r="V69" s="8">
        <v>3</v>
      </c>
      <c r="W69" s="8">
        <v>5</v>
      </c>
      <c r="X69" s="11">
        <v>0</v>
      </c>
      <c r="Y69" s="12"/>
      <c r="Z69" s="3"/>
      <c r="AA69" s="3"/>
    </row>
    <row r="70" spans="1:27">
      <c r="A70" s="86"/>
      <c r="B70" s="86"/>
      <c r="C70" s="86"/>
      <c r="D70" s="6"/>
      <c r="E70" s="7"/>
      <c r="F70" s="7"/>
      <c r="G70" s="7"/>
      <c r="H70" s="7"/>
      <c r="I70" s="7"/>
      <c r="J70" s="8"/>
      <c r="K70" s="8"/>
      <c r="L70" s="9"/>
      <c r="M70" s="10"/>
      <c r="N70" s="8"/>
      <c r="O70" s="9"/>
      <c r="P70" s="10"/>
      <c r="Q70" s="8"/>
      <c r="R70" s="9"/>
      <c r="S70" s="9"/>
      <c r="T70" s="9"/>
      <c r="U70" s="9"/>
      <c r="V70" s="8"/>
      <c r="W70" s="8"/>
      <c r="X70" s="11"/>
      <c r="Y70" s="12"/>
      <c r="Z70" s="3"/>
      <c r="AA70" s="3"/>
    </row>
    <row r="71" spans="1:27">
      <c r="A71" s="86"/>
      <c r="B71" s="86"/>
      <c r="C71" s="86"/>
      <c r="D71" s="6" t="s">
        <v>49</v>
      </c>
      <c r="E71" s="7">
        <v>44211.448112465303</v>
      </c>
      <c r="F71" s="7"/>
      <c r="G71" s="7"/>
      <c r="H71" s="7"/>
      <c r="I71" s="7"/>
      <c r="J71" s="8">
        <v>10557</v>
      </c>
      <c r="K71" s="8">
        <v>10448</v>
      </c>
      <c r="L71" s="9">
        <v>0.98967509709197699</v>
      </c>
      <c r="M71" s="10">
        <v>2440</v>
      </c>
      <c r="N71" s="8">
        <v>1448</v>
      </c>
      <c r="O71" s="9">
        <v>0.138591117917305</v>
      </c>
      <c r="P71" s="10">
        <v>54</v>
      </c>
      <c r="Q71" s="8">
        <v>43</v>
      </c>
      <c r="R71" s="9">
        <v>2.9696132596685101E-2</v>
      </c>
      <c r="S71" s="9">
        <v>4.1156202143951002E-3</v>
      </c>
      <c r="T71" s="9">
        <v>5.1684532924961696E-3</v>
      </c>
      <c r="U71" s="9">
        <v>2.2131147540983599E-2</v>
      </c>
      <c r="V71" s="8">
        <v>0</v>
      </c>
      <c r="W71" s="8">
        <v>0</v>
      </c>
      <c r="X71" s="11">
        <v>0</v>
      </c>
      <c r="Y71" s="12" t="s">
        <v>50</v>
      </c>
      <c r="Z71" s="1"/>
      <c r="AA71" s="1"/>
    </row>
    <row r="72" spans="1:27">
      <c r="A72" s="86"/>
      <c r="B72" s="86"/>
      <c r="C72" s="86"/>
      <c r="D72" s="6" t="s">
        <v>49</v>
      </c>
      <c r="E72" s="7">
        <v>44211.448112465303</v>
      </c>
      <c r="F72" s="41" t="s">
        <v>97</v>
      </c>
      <c r="G72" s="42">
        <v>8</v>
      </c>
      <c r="H72" s="43">
        <f>G72/P$71</f>
        <v>0.14814814814814814</v>
      </c>
      <c r="I72" s="43">
        <f>+G72/K$71</f>
        <v>7.6569678407350692E-4</v>
      </c>
      <c r="J72" s="8">
        <v>10557</v>
      </c>
      <c r="K72" s="8">
        <v>10448</v>
      </c>
      <c r="L72" s="9">
        <v>0.98967509709197699</v>
      </c>
      <c r="M72" s="10">
        <v>2440</v>
      </c>
      <c r="N72" s="8">
        <v>1448</v>
      </c>
      <c r="O72" s="9">
        <v>0.138591117917305</v>
      </c>
      <c r="P72" s="10">
        <v>54</v>
      </c>
      <c r="Q72" s="8">
        <v>43</v>
      </c>
      <c r="R72" s="9">
        <v>2.9696132596685101E-2</v>
      </c>
      <c r="S72" s="9">
        <v>4.1156202143951002E-3</v>
      </c>
      <c r="T72" s="9">
        <v>5.1684532924961696E-3</v>
      </c>
      <c r="U72" s="9">
        <v>2.2131147540983599E-2</v>
      </c>
      <c r="V72" s="8">
        <v>0</v>
      </c>
      <c r="W72" s="8">
        <v>0</v>
      </c>
      <c r="X72" s="11">
        <v>0</v>
      </c>
      <c r="Y72" s="12"/>
      <c r="Z72" s="3"/>
      <c r="AA72" s="3"/>
    </row>
    <row r="73" spans="1:27">
      <c r="A73" s="86"/>
      <c r="B73" s="86"/>
      <c r="C73" s="86"/>
      <c r="D73" s="6" t="s">
        <v>49</v>
      </c>
      <c r="E73" s="7">
        <v>44211.448112465303</v>
      </c>
      <c r="F73" s="41" t="s">
        <v>96</v>
      </c>
      <c r="G73" s="42">
        <v>2</v>
      </c>
      <c r="H73" s="43">
        <f>G73/P$71</f>
        <v>3.7037037037037035E-2</v>
      </c>
      <c r="I73" s="43">
        <f>+G73/K$71</f>
        <v>1.9142419601837673E-4</v>
      </c>
      <c r="J73" s="8">
        <v>10557</v>
      </c>
      <c r="K73" s="8">
        <v>10448</v>
      </c>
      <c r="L73" s="9">
        <v>0.98967509709197699</v>
      </c>
      <c r="M73" s="10">
        <v>2440</v>
      </c>
      <c r="N73" s="8">
        <v>1448</v>
      </c>
      <c r="O73" s="9">
        <v>0.138591117917305</v>
      </c>
      <c r="P73" s="10">
        <v>54</v>
      </c>
      <c r="Q73" s="8">
        <v>43</v>
      </c>
      <c r="R73" s="9">
        <v>2.9696132596685101E-2</v>
      </c>
      <c r="S73" s="9">
        <v>4.1156202143951002E-3</v>
      </c>
      <c r="T73" s="9">
        <v>5.1684532924961696E-3</v>
      </c>
      <c r="U73" s="9">
        <v>2.2131147540983599E-2</v>
      </c>
      <c r="V73" s="8">
        <v>0</v>
      </c>
      <c r="W73" s="8">
        <v>0</v>
      </c>
      <c r="X73" s="11">
        <v>0</v>
      </c>
      <c r="Y73" s="12"/>
      <c r="Z73" s="3"/>
      <c r="AA73" s="3"/>
    </row>
    <row r="74" spans="1:27">
      <c r="A74" s="86"/>
      <c r="B74" s="86"/>
      <c r="C74" s="86"/>
      <c r="D74" s="6"/>
      <c r="E74" s="7"/>
      <c r="F74" s="7"/>
      <c r="G74" s="7"/>
      <c r="H74" s="7"/>
      <c r="I74" s="7"/>
      <c r="J74" s="8"/>
      <c r="K74" s="8"/>
      <c r="L74" s="9"/>
      <c r="M74" s="10"/>
      <c r="N74" s="8"/>
      <c r="O74" s="9"/>
      <c r="P74" s="10"/>
      <c r="Q74" s="8"/>
      <c r="R74" s="9"/>
      <c r="S74" s="9"/>
      <c r="T74" s="9"/>
      <c r="U74" s="9"/>
      <c r="V74" s="8"/>
      <c r="W74" s="8"/>
      <c r="X74" s="11"/>
      <c r="Y74" s="12"/>
      <c r="Z74" s="3"/>
      <c r="AA74" s="3"/>
    </row>
    <row r="75" spans="1:27">
      <c r="A75" s="86"/>
      <c r="B75" s="86"/>
      <c r="C75" s="86"/>
      <c r="D75" s="6" t="s">
        <v>51</v>
      </c>
      <c r="E75" s="7">
        <v>44217.5755371181</v>
      </c>
      <c r="F75" s="7"/>
      <c r="G75" s="7"/>
      <c r="H75" s="7"/>
      <c r="I75" s="7"/>
      <c r="J75" s="8">
        <v>10552</v>
      </c>
      <c r="K75" s="8">
        <v>10463</v>
      </c>
      <c r="L75" s="9">
        <v>0.99156557998483696</v>
      </c>
      <c r="M75" s="10">
        <v>2668</v>
      </c>
      <c r="N75" s="8">
        <v>1631</v>
      </c>
      <c r="O75" s="9">
        <v>0.15588263404377301</v>
      </c>
      <c r="P75" s="10">
        <v>39</v>
      </c>
      <c r="Q75" s="8">
        <v>31</v>
      </c>
      <c r="R75" s="9">
        <v>1.90067443286327E-2</v>
      </c>
      <c r="S75" s="9">
        <v>2.9628213705438201E-3</v>
      </c>
      <c r="T75" s="9">
        <v>3.72742043390997E-3</v>
      </c>
      <c r="U75" s="9">
        <v>1.46176911544228E-2</v>
      </c>
      <c r="V75" s="8">
        <v>0</v>
      </c>
      <c r="W75" s="8">
        <v>0</v>
      </c>
      <c r="X75" s="11">
        <v>0</v>
      </c>
      <c r="Y75" s="12" t="s">
        <v>52</v>
      </c>
      <c r="Z75" s="1"/>
      <c r="AA75" s="1"/>
    </row>
    <row r="76" spans="1:27">
      <c r="A76" s="86"/>
      <c r="B76" s="86"/>
      <c r="C76" s="86"/>
      <c r="D76" s="6" t="s">
        <v>51</v>
      </c>
      <c r="E76" s="7">
        <v>44217.5755371181</v>
      </c>
      <c r="F76" s="41" t="s">
        <v>103</v>
      </c>
      <c r="G76" s="42">
        <v>2</v>
      </c>
      <c r="H76" s="43">
        <f>G76/P$75</f>
        <v>5.128205128205128E-2</v>
      </c>
      <c r="I76" s="43">
        <f>+G76/K$75</f>
        <v>1.9114976584153686E-4</v>
      </c>
      <c r="J76" s="8">
        <v>10552</v>
      </c>
      <c r="K76" s="8">
        <v>10463</v>
      </c>
      <c r="L76" s="9">
        <v>0.99156557998483696</v>
      </c>
      <c r="M76" s="10">
        <v>2668</v>
      </c>
      <c r="N76" s="8">
        <v>1631</v>
      </c>
      <c r="O76" s="9">
        <v>0.15588263404377301</v>
      </c>
      <c r="P76" s="10">
        <v>39</v>
      </c>
      <c r="Q76" s="8">
        <v>31</v>
      </c>
      <c r="R76" s="9">
        <v>1.90067443286327E-2</v>
      </c>
      <c r="S76" s="9">
        <v>2.9628213705438201E-3</v>
      </c>
      <c r="T76" s="9">
        <v>3.72742043390997E-3</v>
      </c>
      <c r="U76" s="9">
        <v>1.46176911544228E-2</v>
      </c>
      <c r="V76" s="8">
        <v>0</v>
      </c>
      <c r="W76" s="8">
        <v>0</v>
      </c>
      <c r="X76" s="11">
        <v>0</v>
      </c>
      <c r="Y76" s="12"/>
      <c r="Z76" s="3"/>
      <c r="AA76" s="3"/>
    </row>
    <row r="77" spans="1:27">
      <c r="A77" s="86"/>
      <c r="B77" s="86"/>
      <c r="C77" s="86"/>
      <c r="D77" s="6" t="s">
        <v>51</v>
      </c>
      <c r="E77" s="7">
        <v>44217.5755371181</v>
      </c>
      <c r="F77" s="41" t="s">
        <v>104</v>
      </c>
      <c r="G77" s="42">
        <v>4</v>
      </c>
      <c r="H77" s="43">
        <f t="shared" ref="H77:H79" si="10">G77/P$75</f>
        <v>0.10256410256410256</v>
      </c>
      <c r="I77" s="43">
        <f t="shared" ref="I77:I79" si="11">+G77/K$75</f>
        <v>3.8229953168307371E-4</v>
      </c>
      <c r="J77" s="8">
        <v>10552</v>
      </c>
      <c r="K77" s="8">
        <v>10463</v>
      </c>
      <c r="L77" s="9">
        <v>0.99156557998483696</v>
      </c>
      <c r="M77" s="10">
        <v>2668</v>
      </c>
      <c r="N77" s="8">
        <v>1631</v>
      </c>
      <c r="O77" s="9">
        <v>0.15588263404377301</v>
      </c>
      <c r="P77" s="10">
        <v>39</v>
      </c>
      <c r="Q77" s="8">
        <v>31</v>
      </c>
      <c r="R77" s="9">
        <v>1.90067443286327E-2</v>
      </c>
      <c r="S77" s="9">
        <v>2.9628213705438201E-3</v>
      </c>
      <c r="T77" s="9">
        <v>3.72742043390997E-3</v>
      </c>
      <c r="U77" s="9">
        <v>1.46176911544228E-2</v>
      </c>
      <c r="V77" s="8">
        <v>0</v>
      </c>
      <c r="W77" s="8">
        <v>0</v>
      </c>
      <c r="X77" s="11">
        <v>0</v>
      </c>
      <c r="Y77" s="12"/>
      <c r="Z77" s="3"/>
      <c r="AA77" s="3"/>
    </row>
    <row r="78" spans="1:27">
      <c r="A78" s="86"/>
      <c r="B78" s="86"/>
      <c r="C78" s="86"/>
      <c r="D78" s="6" t="s">
        <v>51</v>
      </c>
      <c r="E78" s="7">
        <v>44217.5755371181</v>
      </c>
      <c r="F78" s="41" t="s">
        <v>97</v>
      </c>
      <c r="G78" s="42">
        <v>2</v>
      </c>
      <c r="H78" s="43">
        <f t="shared" si="10"/>
        <v>5.128205128205128E-2</v>
      </c>
      <c r="I78" s="43">
        <f t="shared" si="11"/>
        <v>1.9114976584153686E-4</v>
      </c>
      <c r="J78" s="8">
        <v>10552</v>
      </c>
      <c r="K78" s="8">
        <v>10463</v>
      </c>
      <c r="L78" s="9">
        <v>0.99156557998483696</v>
      </c>
      <c r="M78" s="10">
        <v>2668</v>
      </c>
      <c r="N78" s="8">
        <v>1631</v>
      </c>
      <c r="O78" s="9">
        <v>0.15588263404377301</v>
      </c>
      <c r="P78" s="10">
        <v>39</v>
      </c>
      <c r="Q78" s="8">
        <v>31</v>
      </c>
      <c r="R78" s="9">
        <v>1.90067443286327E-2</v>
      </c>
      <c r="S78" s="9">
        <v>2.9628213705438201E-3</v>
      </c>
      <c r="T78" s="9">
        <v>3.72742043390997E-3</v>
      </c>
      <c r="U78" s="9">
        <v>1.46176911544228E-2</v>
      </c>
      <c r="V78" s="8">
        <v>0</v>
      </c>
      <c r="W78" s="8">
        <v>0</v>
      </c>
      <c r="X78" s="11">
        <v>0</v>
      </c>
      <c r="Y78" s="12"/>
      <c r="Z78" s="3"/>
      <c r="AA78" s="3"/>
    </row>
    <row r="79" spans="1:27">
      <c r="A79" s="86"/>
      <c r="B79" s="86"/>
      <c r="C79" s="86"/>
      <c r="D79" s="6" t="s">
        <v>51</v>
      </c>
      <c r="E79" s="7">
        <v>44217.5755371181</v>
      </c>
      <c r="F79" s="41" t="s">
        <v>96</v>
      </c>
      <c r="G79" s="42">
        <v>1</v>
      </c>
      <c r="H79" s="43">
        <f t="shared" si="10"/>
        <v>2.564102564102564E-2</v>
      </c>
      <c r="I79" s="43">
        <f t="shared" si="11"/>
        <v>9.5574882920768429E-5</v>
      </c>
      <c r="J79" s="8">
        <v>10552</v>
      </c>
      <c r="K79" s="8">
        <v>10463</v>
      </c>
      <c r="L79" s="9">
        <v>0.99156557998483696</v>
      </c>
      <c r="M79" s="10">
        <v>2668</v>
      </c>
      <c r="N79" s="8">
        <v>1631</v>
      </c>
      <c r="O79" s="9">
        <v>0.15588263404377301</v>
      </c>
      <c r="P79" s="10">
        <v>39</v>
      </c>
      <c r="Q79" s="8">
        <v>31</v>
      </c>
      <c r="R79" s="9">
        <v>1.90067443286327E-2</v>
      </c>
      <c r="S79" s="9">
        <v>2.9628213705438201E-3</v>
      </c>
      <c r="T79" s="9">
        <v>3.72742043390997E-3</v>
      </c>
      <c r="U79" s="9">
        <v>1.46176911544228E-2</v>
      </c>
      <c r="V79" s="8">
        <v>0</v>
      </c>
      <c r="W79" s="8">
        <v>0</v>
      </c>
      <c r="X79" s="11">
        <v>0</v>
      </c>
      <c r="Y79" s="12"/>
      <c r="Z79" s="3"/>
      <c r="AA79" s="3"/>
    </row>
    <row r="80" spans="1:27">
      <c r="A80" s="86"/>
      <c r="B80" s="86"/>
      <c r="C80" s="86"/>
      <c r="D80" s="6"/>
      <c r="E80" s="7"/>
      <c r="F80" s="7"/>
      <c r="G80" s="7"/>
      <c r="H80" s="7"/>
      <c r="I80" s="7"/>
      <c r="J80" s="8"/>
      <c r="K80" s="8"/>
      <c r="L80" s="9"/>
      <c r="M80" s="10"/>
      <c r="N80" s="8"/>
      <c r="O80" s="9"/>
      <c r="P80" s="10"/>
      <c r="Q80" s="8"/>
      <c r="R80" s="9"/>
      <c r="S80" s="9"/>
      <c r="T80" s="9"/>
      <c r="U80" s="9"/>
      <c r="V80" s="8"/>
      <c r="W80" s="8"/>
      <c r="X80" s="11"/>
      <c r="Y80" s="12"/>
      <c r="Z80" s="3"/>
      <c r="AA80" s="3"/>
    </row>
    <row r="81" spans="1:27" ht="20.399999999999999">
      <c r="A81" s="86"/>
      <c r="B81" s="86"/>
      <c r="C81" s="86"/>
      <c r="D81" s="6" t="s">
        <v>53</v>
      </c>
      <c r="E81" s="7">
        <v>44222.593893830999</v>
      </c>
      <c r="F81" s="7"/>
      <c r="G81" s="7"/>
      <c r="H81" s="7"/>
      <c r="I81" s="7"/>
      <c r="J81" s="8">
        <v>38278</v>
      </c>
      <c r="K81" s="8">
        <v>38072</v>
      </c>
      <c r="L81" s="9">
        <v>0.99461831861643801</v>
      </c>
      <c r="M81" s="10">
        <v>7945</v>
      </c>
      <c r="N81" s="8">
        <v>4519</v>
      </c>
      <c r="O81" s="9">
        <v>0.118696154654339</v>
      </c>
      <c r="P81" s="10">
        <v>1646</v>
      </c>
      <c r="Q81" s="8">
        <v>1029</v>
      </c>
      <c r="R81" s="9">
        <v>0.22770524452312499</v>
      </c>
      <c r="S81" s="9">
        <v>2.7027736919520901E-2</v>
      </c>
      <c r="T81" s="9">
        <v>4.3233872662324001E-2</v>
      </c>
      <c r="U81" s="9">
        <v>0.20717432347388301</v>
      </c>
      <c r="V81" s="8">
        <v>3</v>
      </c>
      <c r="W81" s="8">
        <v>4</v>
      </c>
      <c r="X81" s="11">
        <v>0</v>
      </c>
      <c r="Y81" s="12" t="s">
        <v>54</v>
      </c>
      <c r="Z81" s="1"/>
      <c r="AA81" s="1"/>
    </row>
    <row r="82" spans="1:27">
      <c r="A82" s="86"/>
      <c r="B82" s="86"/>
      <c r="C82" s="86"/>
      <c r="D82" s="6" t="s">
        <v>53</v>
      </c>
      <c r="E82" s="7">
        <v>44222.593893830999</v>
      </c>
      <c r="F82" s="41" t="s">
        <v>102</v>
      </c>
      <c r="G82" s="42">
        <v>12</v>
      </c>
      <c r="H82" s="43">
        <f>G82/P$81</f>
        <v>7.2904009720534627E-3</v>
      </c>
      <c r="I82" s="43">
        <f>+G82/K$81</f>
        <v>3.1519226728304265E-4</v>
      </c>
      <c r="J82" s="8">
        <v>38278</v>
      </c>
      <c r="K82" s="8">
        <v>38072</v>
      </c>
      <c r="L82" s="9">
        <v>0.99461831861643801</v>
      </c>
      <c r="M82" s="10">
        <v>7945</v>
      </c>
      <c r="N82" s="8">
        <v>4519</v>
      </c>
      <c r="O82" s="9">
        <v>0.118696154654339</v>
      </c>
      <c r="P82" s="10">
        <v>1646</v>
      </c>
      <c r="Q82" s="8">
        <v>1029</v>
      </c>
      <c r="R82" s="9">
        <v>0.22770524452312499</v>
      </c>
      <c r="S82" s="9">
        <v>2.7027736919520901E-2</v>
      </c>
      <c r="T82" s="9">
        <v>4.3233872662324001E-2</v>
      </c>
      <c r="U82" s="9">
        <v>0.20717432347388301</v>
      </c>
      <c r="V82" s="8">
        <v>3</v>
      </c>
      <c r="W82" s="8">
        <v>4</v>
      </c>
      <c r="X82" s="11">
        <v>0</v>
      </c>
      <c r="Y82" s="12"/>
      <c r="Z82" s="3"/>
      <c r="AA82" s="3"/>
    </row>
    <row r="83" spans="1:27">
      <c r="A83" s="86"/>
      <c r="B83" s="86"/>
      <c r="C83" s="86"/>
      <c r="D83" s="6" t="s">
        <v>53</v>
      </c>
      <c r="E83" s="7">
        <v>44222.593893830999</v>
      </c>
      <c r="F83" s="41" t="s">
        <v>74</v>
      </c>
      <c r="G83" s="42">
        <v>7</v>
      </c>
      <c r="H83" s="43">
        <f t="shared" ref="H83:H87" si="12">G83/P$81</f>
        <v>4.2527339003645198E-3</v>
      </c>
      <c r="I83" s="43">
        <f t="shared" ref="I83:I87" si="13">+G83/K$81</f>
        <v>1.8386215591510821E-4</v>
      </c>
      <c r="J83" s="8">
        <v>38278</v>
      </c>
      <c r="K83" s="8">
        <v>38072</v>
      </c>
      <c r="L83" s="9">
        <v>0.99461831861643801</v>
      </c>
      <c r="M83" s="10">
        <v>7945</v>
      </c>
      <c r="N83" s="8">
        <v>4519</v>
      </c>
      <c r="O83" s="9">
        <v>0.118696154654339</v>
      </c>
      <c r="P83" s="10">
        <v>1646</v>
      </c>
      <c r="Q83" s="8">
        <v>1029</v>
      </c>
      <c r="R83" s="9">
        <v>0.22770524452312499</v>
      </c>
      <c r="S83" s="9">
        <v>2.7027736919520901E-2</v>
      </c>
      <c r="T83" s="9">
        <v>4.3233872662324001E-2</v>
      </c>
      <c r="U83" s="9">
        <v>0.20717432347388301</v>
      </c>
      <c r="V83" s="8">
        <v>3</v>
      </c>
      <c r="W83" s="8">
        <v>4</v>
      </c>
      <c r="X83" s="11">
        <v>0</v>
      </c>
      <c r="Y83" s="12"/>
      <c r="Z83" s="3"/>
      <c r="AA83" s="3"/>
    </row>
    <row r="84" spans="1:27">
      <c r="A84" s="86"/>
      <c r="B84" s="86"/>
      <c r="C84" s="86"/>
      <c r="D84" s="6" t="s">
        <v>53</v>
      </c>
      <c r="E84" s="7">
        <v>44222.593893830999</v>
      </c>
      <c r="F84" s="41" t="s">
        <v>101</v>
      </c>
      <c r="G84" s="42">
        <v>6</v>
      </c>
      <c r="H84" s="43">
        <f t="shared" si="12"/>
        <v>3.6452004860267314E-3</v>
      </c>
      <c r="I84" s="43">
        <f t="shared" si="13"/>
        <v>1.5759613364152133E-4</v>
      </c>
      <c r="J84" s="8">
        <v>38278</v>
      </c>
      <c r="K84" s="8">
        <v>38072</v>
      </c>
      <c r="L84" s="9">
        <v>0.99461831861643801</v>
      </c>
      <c r="M84" s="10">
        <v>7945</v>
      </c>
      <c r="N84" s="8">
        <v>4519</v>
      </c>
      <c r="O84" s="9">
        <v>0.118696154654339</v>
      </c>
      <c r="P84" s="10">
        <v>1646</v>
      </c>
      <c r="Q84" s="8">
        <v>1029</v>
      </c>
      <c r="R84" s="9">
        <v>0.22770524452312499</v>
      </c>
      <c r="S84" s="9">
        <v>2.7027736919520901E-2</v>
      </c>
      <c r="T84" s="9">
        <v>4.3233872662324001E-2</v>
      </c>
      <c r="U84" s="9">
        <v>0.20717432347388301</v>
      </c>
      <c r="V84" s="8">
        <v>3</v>
      </c>
      <c r="W84" s="8">
        <v>4</v>
      </c>
      <c r="X84" s="11">
        <v>0</v>
      </c>
      <c r="Y84" s="12"/>
      <c r="Z84" s="3"/>
      <c r="AA84" s="3"/>
    </row>
    <row r="85" spans="1:27">
      <c r="A85" s="86"/>
      <c r="B85" s="86"/>
      <c r="C85" s="86"/>
      <c r="D85" s="6" t="s">
        <v>53</v>
      </c>
      <c r="E85" s="7">
        <v>44222.593893830999</v>
      </c>
      <c r="F85" s="41" t="s">
        <v>100</v>
      </c>
      <c r="G85" s="42">
        <v>7</v>
      </c>
      <c r="H85" s="43">
        <f t="shared" si="12"/>
        <v>4.2527339003645198E-3</v>
      </c>
      <c r="I85" s="43">
        <f t="shared" si="13"/>
        <v>1.8386215591510821E-4</v>
      </c>
      <c r="J85" s="8">
        <v>38278</v>
      </c>
      <c r="K85" s="8">
        <v>38072</v>
      </c>
      <c r="L85" s="9">
        <v>0.99461831861643801</v>
      </c>
      <c r="M85" s="10">
        <v>7945</v>
      </c>
      <c r="N85" s="8">
        <v>4519</v>
      </c>
      <c r="O85" s="9">
        <v>0.118696154654339</v>
      </c>
      <c r="P85" s="10">
        <v>1646</v>
      </c>
      <c r="Q85" s="8">
        <v>1029</v>
      </c>
      <c r="R85" s="9">
        <v>0.22770524452312499</v>
      </c>
      <c r="S85" s="9">
        <v>2.7027736919520901E-2</v>
      </c>
      <c r="T85" s="9">
        <v>4.3233872662324001E-2</v>
      </c>
      <c r="U85" s="9">
        <v>0.20717432347388301</v>
      </c>
      <c r="V85" s="8">
        <v>3</v>
      </c>
      <c r="W85" s="8">
        <v>4</v>
      </c>
      <c r="X85" s="11">
        <v>0</v>
      </c>
      <c r="Y85" s="12"/>
      <c r="Z85" s="3"/>
      <c r="AA85" s="3"/>
    </row>
    <row r="86" spans="1:27">
      <c r="A86" s="86"/>
      <c r="B86" s="86"/>
      <c r="C86" s="86"/>
      <c r="D86" s="6" t="s">
        <v>53</v>
      </c>
      <c r="E86" s="7">
        <v>44222.593893830999</v>
      </c>
      <c r="F86" s="41" t="s">
        <v>105</v>
      </c>
      <c r="G86" s="42">
        <v>9</v>
      </c>
      <c r="H86" s="43">
        <f t="shared" si="12"/>
        <v>5.4678007290400975E-3</v>
      </c>
      <c r="I86" s="43">
        <f t="shared" si="13"/>
        <v>2.3639420046228199E-4</v>
      </c>
      <c r="J86" s="8">
        <v>38278</v>
      </c>
      <c r="K86" s="8">
        <v>38072</v>
      </c>
      <c r="L86" s="9">
        <v>0.99461831861643801</v>
      </c>
      <c r="M86" s="10">
        <v>7945</v>
      </c>
      <c r="N86" s="8">
        <v>4519</v>
      </c>
      <c r="O86" s="9">
        <v>0.118696154654339</v>
      </c>
      <c r="P86" s="10">
        <v>1646</v>
      </c>
      <c r="Q86" s="8">
        <v>1029</v>
      </c>
      <c r="R86" s="9">
        <v>0.22770524452312499</v>
      </c>
      <c r="S86" s="9">
        <v>2.7027736919520901E-2</v>
      </c>
      <c r="T86" s="9">
        <v>4.3233872662324001E-2</v>
      </c>
      <c r="U86" s="9">
        <v>0.20717432347388301</v>
      </c>
      <c r="V86" s="8">
        <v>3</v>
      </c>
      <c r="W86" s="8">
        <v>4</v>
      </c>
      <c r="X86" s="11">
        <v>0</v>
      </c>
      <c r="Y86" s="12"/>
      <c r="Z86" s="3"/>
      <c r="AA86" s="3"/>
    </row>
    <row r="87" spans="1:27">
      <c r="A87" s="86"/>
      <c r="B87" s="86"/>
      <c r="C87" s="86"/>
      <c r="D87" s="6" t="s">
        <v>53</v>
      </c>
      <c r="E87" s="7">
        <v>44222.593893830999</v>
      </c>
      <c r="F87" s="41" t="s">
        <v>98</v>
      </c>
      <c r="G87" s="42">
        <v>14</v>
      </c>
      <c r="H87" s="43">
        <f t="shared" si="12"/>
        <v>8.5054678007290396E-3</v>
      </c>
      <c r="I87" s="43">
        <f t="shared" si="13"/>
        <v>3.6772431183021643E-4</v>
      </c>
      <c r="J87" s="8">
        <v>38278</v>
      </c>
      <c r="K87" s="8">
        <v>38072</v>
      </c>
      <c r="L87" s="9">
        <v>0.99461831861643801</v>
      </c>
      <c r="M87" s="10">
        <v>7945</v>
      </c>
      <c r="N87" s="8">
        <v>4519</v>
      </c>
      <c r="O87" s="9">
        <v>0.118696154654339</v>
      </c>
      <c r="P87" s="10">
        <v>1646</v>
      </c>
      <c r="Q87" s="8">
        <v>1029</v>
      </c>
      <c r="R87" s="9">
        <v>0.22770524452312499</v>
      </c>
      <c r="S87" s="9">
        <v>2.7027736919520901E-2</v>
      </c>
      <c r="T87" s="9">
        <v>4.3233872662324001E-2</v>
      </c>
      <c r="U87" s="9">
        <v>0.20717432347388301</v>
      </c>
      <c r="V87" s="8">
        <v>3</v>
      </c>
      <c r="W87" s="8">
        <v>4</v>
      </c>
      <c r="X87" s="11">
        <v>0</v>
      </c>
      <c r="Y87" s="12"/>
      <c r="Z87" s="3"/>
      <c r="AA87" s="3"/>
    </row>
    <row r="88" spans="1:27">
      <c r="A88" s="86"/>
      <c r="B88" s="86"/>
      <c r="C88" s="86"/>
      <c r="D88" s="6"/>
      <c r="E88" s="7"/>
      <c r="F88" s="7"/>
      <c r="G88" s="7"/>
      <c r="H88" s="7"/>
      <c r="I88" s="7"/>
      <c r="J88" s="8"/>
      <c r="K88" s="8"/>
      <c r="L88" s="9"/>
      <c r="M88" s="10"/>
      <c r="N88" s="8"/>
      <c r="O88" s="9"/>
      <c r="P88" s="10"/>
      <c r="Q88" s="8"/>
      <c r="R88" s="9"/>
      <c r="S88" s="9"/>
      <c r="T88" s="9"/>
      <c r="U88" s="9"/>
      <c r="V88" s="8"/>
      <c r="W88" s="8"/>
      <c r="X88" s="11"/>
      <c r="Y88" s="12"/>
      <c r="Z88" s="3"/>
      <c r="AA88" s="3"/>
    </row>
    <row r="89" spans="1:27">
      <c r="A89" s="86"/>
      <c r="B89" s="86"/>
      <c r="C89" s="87"/>
      <c r="D89" s="6" t="s">
        <v>55</v>
      </c>
      <c r="E89" s="7">
        <v>44224.583577743098</v>
      </c>
      <c r="F89" s="7"/>
      <c r="G89" s="7"/>
      <c r="H89" s="7"/>
      <c r="I89" s="7"/>
      <c r="J89" s="8">
        <v>10633</v>
      </c>
      <c r="K89" s="8">
        <v>10570</v>
      </c>
      <c r="L89" s="9">
        <v>0.99407504937458901</v>
      </c>
      <c r="M89" s="10">
        <v>2851</v>
      </c>
      <c r="N89" s="8">
        <v>1678</v>
      </c>
      <c r="O89" s="9">
        <v>0.158751182592242</v>
      </c>
      <c r="P89" s="10">
        <v>51</v>
      </c>
      <c r="Q89" s="8">
        <v>35</v>
      </c>
      <c r="R89" s="9">
        <v>2.0858164481525599E-2</v>
      </c>
      <c r="S89" s="9">
        <v>3.3112582781457001E-3</v>
      </c>
      <c r="T89" s="9">
        <v>4.82497634815516E-3</v>
      </c>
      <c r="U89" s="9">
        <v>1.78884601894072E-2</v>
      </c>
      <c r="V89" s="8">
        <v>0</v>
      </c>
      <c r="W89" s="8">
        <v>0</v>
      </c>
      <c r="X89" s="11">
        <v>0</v>
      </c>
      <c r="Y89" s="12" t="s">
        <v>56</v>
      </c>
      <c r="Z89" s="1"/>
      <c r="AA89" s="1"/>
    </row>
    <row r="90" spans="1:27">
      <c r="A90" s="86"/>
      <c r="B90" s="86"/>
      <c r="C90" s="13"/>
      <c r="D90" s="6" t="s">
        <v>55</v>
      </c>
      <c r="E90" s="7">
        <v>44224.583577743098</v>
      </c>
      <c r="F90" s="41" t="s">
        <v>97</v>
      </c>
      <c r="G90" s="42">
        <v>6</v>
      </c>
      <c r="H90" s="43">
        <f>G90/P$89</f>
        <v>0.11764705882352941</v>
      </c>
      <c r="I90" s="43">
        <f>+G90/K$89</f>
        <v>5.6764427625354778E-4</v>
      </c>
      <c r="J90" s="8">
        <v>10633</v>
      </c>
      <c r="K90" s="8">
        <v>10570</v>
      </c>
      <c r="L90" s="9">
        <v>0.99407504937458901</v>
      </c>
      <c r="M90" s="10">
        <v>2851</v>
      </c>
      <c r="N90" s="8">
        <v>1678</v>
      </c>
      <c r="O90" s="9">
        <v>0.158751182592242</v>
      </c>
      <c r="P90" s="10">
        <v>51</v>
      </c>
      <c r="Q90" s="8">
        <v>35</v>
      </c>
      <c r="R90" s="9">
        <v>2.0858164481525599E-2</v>
      </c>
      <c r="S90" s="9">
        <v>3.3112582781457001E-3</v>
      </c>
      <c r="T90" s="9">
        <v>4.82497634815516E-3</v>
      </c>
      <c r="U90" s="9">
        <v>1.78884601894072E-2</v>
      </c>
      <c r="V90" s="8">
        <v>0</v>
      </c>
      <c r="W90" s="8">
        <v>0</v>
      </c>
      <c r="X90" s="11">
        <v>0</v>
      </c>
      <c r="Y90" s="12"/>
      <c r="Z90" s="3"/>
      <c r="AA90" s="3"/>
    </row>
    <row r="91" spans="1:27">
      <c r="A91" s="86"/>
      <c r="B91" s="86"/>
      <c r="C91" s="13"/>
      <c r="D91" s="6" t="s">
        <v>55</v>
      </c>
      <c r="E91" s="7">
        <v>44224.583577743098</v>
      </c>
      <c r="F91" s="41" t="s">
        <v>96</v>
      </c>
      <c r="G91" s="42">
        <v>2</v>
      </c>
      <c r="H91" s="43">
        <f t="shared" ref="H91:H93" si="14">G91/P$89</f>
        <v>3.9215686274509803E-2</v>
      </c>
      <c r="I91" s="43">
        <f t="shared" ref="I91:I93" si="15">+G91/K$89</f>
        <v>1.8921475875118259E-4</v>
      </c>
      <c r="J91" s="8">
        <v>10633</v>
      </c>
      <c r="K91" s="8">
        <v>10570</v>
      </c>
      <c r="L91" s="9">
        <v>0.99407504937458901</v>
      </c>
      <c r="M91" s="10">
        <v>2851</v>
      </c>
      <c r="N91" s="8">
        <v>1678</v>
      </c>
      <c r="O91" s="9">
        <v>0.158751182592242</v>
      </c>
      <c r="P91" s="10">
        <v>51</v>
      </c>
      <c r="Q91" s="8">
        <v>35</v>
      </c>
      <c r="R91" s="9">
        <v>2.0858164481525599E-2</v>
      </c>
      <c r="S91" s="9">
        <v>3.3112582781457001E-3</v>
      </c>
      <c r="T91" s="9">
        <v>4.82497634815516E-3</v>
      </c>
      <c r="U91" s="9">
        <v>1.78884601894072E-2</v>
      </c>
      <c r="V91" s="8">
        <v>0</v>
      </c>
      <c r="W91" s="8">
        <v>0</v>
      </c>
      <c r="X91" s="11">
        <v>0</v>
      </c>
      <c r="Y91" s="12"/>
      <c r="Z91" s="3"/>
      <c r="AA91" s="3"/>
    </row>
    <row r="92" spans="1:27">
      <c r="A92" s="86"/>
      <c r="B92" s="86"/>
      <c r="C92" s="13"/>
      <c r="D92" s="6" t="s">
        <v>55</v>
      </c>
      <c r="E92" s="7">
        <v>44224.583577743098</v>
      </c>
      <c r="F92" s="41" t="s">
        <v>103</v>
      </c>
      <c r="G92" s="42">
        <v>4</v>
      </c>
      <c r="H92" s="43">
        <f t="shared" si="14"/>
        <v>7.8431372549019607E-2</v>
      </c>
      <c r="I92" s="43">
        <f t="shared" si="15"/>
        <v>3.7842951750236518E-4</v>
      </c>
      <c r="J92" s="8">
        <v>10633</v>
      </c>
      <c r="K92" s="8">
        <v>10570</v>
      </c>
      <c r="L92" s="9">
        <v>0.99407504937458901</v>
      </c>
      <c r="M92" s="10">
        <v>2851</v>
      </c>
      <c r="N92" s="8">
        <v>1678</v>
      </c>
      <c r="O92" s="9">
        <v>0.158751182592242</v>
      </c>
      <c r="P92" s="10">
        <v>51</v>
      </c>
      <c r="Q92" s="8">
        <v>35</v>
      </c>
      <c r="R92" s="9">
        <v>2.0858164481525599E-2</v>
      </c>
      <c r="S92" s="9">
        <v>3.3112582781457001E-3</v>
      </c>
      <c r="T92" s="9">
        <v>4.82497634815516E-3</v>
      </c>
      <c r="U92" s="9">
        <v>1.78884601894072E-2</v>
      </c>
      <c r="V92" s="8">
        <v>0</v>
      </c>
      <c r="W92" s="8">
        <v>0</v>
      </c>
      <c r="X92" s="11">
        <v>0</v>
      </c>
      <c r="Y92" s="12"/>
      <c r="Z92" s="3"/>
      <c r="AA92" s="3"/>
    </row>
    <row r="93" spans="1:27">
      <c r="A93" s="86"/>
      <c r="B93" s="86"/>
      <c r="C93" s="13"/>
      <c r="D93" s="6" t="s">
        <v>55</v>
      </c>
      <c r="E93" s="7">
        <v>44224.583577743098</v>
      </c>
      <c r="F93" s="41" t="s">
        <v>104</v>
      </c>
      <c r="G93" s="42">
        <v>7</v>
      </c>
      <c r="H93" s="43">
        <f t="shared" si="14"/>
        <v>0.13725490196078433</v>
      </c>
      <c r="I93" s="43">
        <f t="shared" si="15"/>
        <v>6.6225165562913907E-4</v>
      </c>
      <c r="J93" s="8">
        <v>10633</v>
      </c>
      <c r="K93" s="8">
        <v>10570</v>
      </c>
      <c r="L93" s="9">
        <v>0.99407504937458901</v>
      </c>
      <c r="M93" s="10">
        <v>2851</v>
      </c>
      <c r="N93" s="8">
        <v>1678</v>
      </c>
      <c r="O93" s="9">
        <v>0.158751182592242</v>
      </c>
      <c r="P93" s="10">
        <v>51</v>
      </c>
      <c r="Q93" s="8">
        <v>35</v>
      </c>
      <c r="R93" s="9">
        <v>2.0858164481525599E-2</v>
      </c>
      <c r="S93" s="9">
        <v>3.3112582781457001E-3</v>
      </c>
      <c r="T93" s="9">
        <v>4.82497634815516E-3</v>
      </c>
      <c r="U93" s="9">
        <v>1.78884601894072E-2</v>
      </c>
      <c r="V93" s="8">
        <v>0</v>
      </c>
      <c r="W93" s="8">
        <v>0</v>
      </c>
      <c r="X93" s="11">
        <v>0</v>
      </c>
      <c r="Y93" s="12"/>
      <c r="Z93" s="3"/>
      <c r="AA93" s="3"/>
    </row>
    <row r="94" spans="1:27">
      <c r="A94" s="86"/>
      <c r="B94" s="87"/>
      <c r="C94" s="90" t="s">
        <v>57</v>
      </c>
      <c r="D94" s="81"/>
      <c r="E94" s="14" t="s">
        <v>0</v>
      </c>
      <c r="F94" s="14"/>
      <c r="G94" s="14"/>
      <c r="H94" s="14"/>
      <c r="I94" s="14"/>
      <c r="J94" s="15">
        <v>118791</v>
      </c>
      <c r="K94" s="15">
        <v>118055</v>
      </c>
      <c r="L94" s="16">
        <v>0.99380424442929205</v>
      </c>
      <c r="M94" s="17">
        <v>26849</v>
      </c>
      <c r="N94" s="15">
        <v>15421</v>
      </c>
      <c r="O94" s="16">
        <v>0.13062555588496899</v>
      </c>
      <c r="P94" s="17">
        <v>3046</v>
      </c>
      <c r="Q94" s="15">
        <v>1936</v>
      </c>
      <c r="R94" s="16">
        <v>0.125543090590753</v>
      </c>
      <c r="S94" s="16">
        <v>1.6399135995934101E-2</v>
      </c>
      <c r="T94" s="16">
        <v>2.5801533183685599E-2</v>
      </c>
      <c r="U94" s="16">
        <v>0.11344929047636799</v>
      </c>
      <c r="V94" s="15">
        <v>6</v>
      </c>
      <c r="W94" s="15">
        <v>9</v>
      </c>
      <c r="X94" s="14" t="s">
        <v>0</v>
      </c>
      <c r="Y94" s="14" t="s">
        <v>0</v>
      </c>
      <c r="Z94" s="1"/>
      <c r="AA94" s="1"/>
    </row>
    <row r="95" spans="1:27">
      <c r="A95" s="87"/>
      <c r="B95" s="79" t="s">
        <v>58</v>
      </c>
      <c r="C95" s="80"/>
      <c r="D95" s="81"/>
      <c r="E95" s="18" t="s">
        <v>0</v>
      </c>
      <c r="F95" s="18"/>
      <c r="G95" s="18"/>
      <c r="H95" s="18"/>
      <c r="I95" s="18"/>
      <c r="J95" s="19">
        <v>405353</v>
      </c>
      <c r="K95" s="19">
        <v>329066</v>
      </c>
      <c r="L95" s="20">
        <v>0.81180107215192698</v>
      </c>
      <c r="M95" s="21">
        <v>57000</v>
      </c>
      <c r="N95" s="19">
        <v>35392</v>
      </c>
      <c r="O95" s="20">
        <v>0.10755289212498401</v>
      </c>
      <c r="P95" s="21">
        <v>5059</v>
      </c>
      <c r="Q95" s="19">
        <v>3529</v>
      </c>
      <c r="R95" s="20">
        <v>9.9711799276672702E-2</v>
      </c>
      <c r="S95" s="20">
        <v>1.0724292391192001E-2</v>
      </c>
      <c r="T95" s="20">
        <v>1.53738155871467E-2</v>
      </c>
      <c r="U95" s="20">
        <v>8.8754385964912294E-2</v>
      </c>
      <c r="V95" s="19">
        <v>12</v>
      </c>
      <c r="W95" s="19">
        <v>17</v>
      </c>
      <c r="X95" s="18" t="s">
        <v>0</v>
      </c>
      <c r="Y95" s="18" t="s">
        <v>0</v>
      </c>
      <c r="Z95" s="1"/>
      <c r="AA95" s="1"/>
    </row>
    <row r="96" spans="1:27">
      <c r="A96" s="82" t="s">
        <v>59</v>
      </c>
      <c r="B96" s="80"/>
      <c r="C96" s="80"/>
      <c r="D96" s="81"/>
      <c r="E96" s="22" t="s">
        <v>0</v>
      </c>
      <c r="F96" s="22"/>
      <c r="G96" s="22"/>
      <c r="H96" s="22"/>
      <c r="I96" s="22"/>
      <c r="J96" s="23">
        <v>405353</v>
      </c>
      <c r="K96" s="23">
        <v>329066</v>
      </c>
      <c r="L96" s="24">
        <v>0.81180107215192698</v>
      </c>
      <c r="M96" s="25">
        <v>57000</v>
      </c>
      <c r="N96" s="23">
        <v>35392</v>
      </c>
      <c r="O96" s="24">
        <v>0.10755289212498401</v>
      </c>
      <c r="P96" s="25">
        <v>5059</v>
      </c>
      <c r="Q96" s="23">
        <v>3529</v>
      </c>
      <c r="R96" s="24">
        <v>9.9711799276672702E-2</v>
      </c>
      <c r="S96" s="24">
        <v>1.0724292391192001E-2</v>
      </c>
      <c r="T96" s="24">
        <v>1.53738155871467E-2</v>
      </c>
      <c r="U96" s="24">
        <v>8.8754385964912294E-2</v>
      </c>
      <c r="V96" s="23">
        <v>12</v>
      </c>
      <c r="W96" s="23">
        <v>17</v>
      </c>
      <c r="X96" s="22" t="s">
        <v>0</v>
      </c>
      <c r="Y96" s="22" t="s">
        <v>0</v>
      </c>
      <c r="Z96" s="1"/>
      <c r="AA96" s="1"/>
    </row>
    <row r="97" spans="1:27">
      <c r="A97" s="83" t="s">
        <v>60</v>
      </c>
      <c r="B97" s="80"/>
      <c r="C97" s="80"/>
      <c r="D97" s="81"/>
      <c r="E97" s="26" t="s">
        <v>0</v>
      </c>
      <c r="F97" s="26"/>
      <c r="G97" s="26"/>
      <c r="H97" s="26"/>
      <c r="I97" s="26"/>
      <c r="J97" s="27">
        <v>405353</v>
      </c>
      <c r="K97" s="27">
        <v>329066</v>
      </c>
      <c r="L97" s="28">
        <v>0.81180107215192698</v>
      </c>
      <c r="M97" s="29">
        <v>57000</v>
      </c>
      <c r="N97" s="27">
        <v>35392</v>
      </c>
      <c r="O97" s="28">
        <v>0.10755289212498401</v>
      </c>
      <c r="P97" s="29">
        <v>5059</v>
      </c>
      <c r="Q97" s="27">
        <v>3529</v>
      </c>
      <c r="R97" s="28">
        <v>9.9711799276672702E-2</v>
      </c>
      <c r="S97" s="28">
        <v>1.0724292391192001E-2</v>
      </c>
      <c r="T97" s="28">
        <v>1.53738155871467E-2</v>
      </c>
      <c r="U97" s="28">
        <v>8.8754385964912294E-2</v>
      </c>
      <c r="V97" s="27">
        <v>12</v>
      </c>
      <c r="W97" s="27">
        <v>17</v>
      </c>
      <c r="X97" s="26" t="s">
        <v>0</v>
      </c>
      <c r="Y97" s="26" t="s">
        <v>0</v>
      </c>
      <c r="Z97" s="1"/>
      <c r="AA97" s="1"/>
    </row>
    <row r="98" spans="1:27" ht="0" hidden="1" customHeight="1"/>
  </sheetData>
  <autoFilter ref="A3:Y3" xr:uid="{00000000-0009-0000-0000-000000000000}"/>
  <mergeCells count="12">
    <mergeCell ref="A2:E2"/>
    <mergeCell ref="B95:D95"/>
    <mergeCell ref="A96:D96"/>
    <mergeCell ref="A97:D97"/>
    <mergeCell ref="A4:A95"/>
    <mergeCell ref="B4:B94"/>
    <mergeCell ref="C4:C53"/>
    <mergeCell ref="C55:D55"/>
    <mergeCell ref="C56:C57"/>
    <mergeCell ref="C58:D58"/>
    <mergeCell ref="C59:C89"/>
    <mergeCell ref="C94:D94"/>
  </mergeCells>
  <hyperlinks>
    <hyperlink ref="D4" r:id="rId1" xr:uid="{00000000-0004-0000-0000-000000000000}"/>
    <hyperlink ref="D14" r:id="rId2" xr:uid="{00000000-0004-0000-0000-000001000000}"/>
    <hyperlink ref="D27" r:id="rId3" xr:uid="{00000000-0004-0000-0000-000002000000}"/>
    <hyperlink ref="D31" r:id="rId4" xr:uid="{00000000-0004-0000-0000-000003000000}"/>
    <hyperlink ref="D34" r:id="rId5" xr:uid="{00000000-0004-0000-0000-000004000000}"/>
    <hyperlink ref="D37" r:id="rId6" xr:uid="{00000000-0004-0000-0000-000005000000}"/>
    <hyperlink ref="D53" r:id="rId7" xr:uid="{00000000-0004-0000-0000-000006000000}"/>
    <hyperlink ref="D56" r:id="rId8" xr:uid="{00000000-0004-0000-0000-000007000000}"/>
    <hyperlink ref="D57" r:id="rId9" xr:uid="{00000000-0004-0000-0000-000008000000}"/>
    <hyperlink ref="D59" r:id="rId10" xr:uid="{00000000-0004-0000-0000-000009000000}"/>
    <hyperlink ref="D63" r:id="rId11" xr:uid="{00000000-0004-0000-0000-00000A000000}"/>
    <hyperlink ref="D71" r:id="rId12" xr:uid="{00000000-0004-0000-0000-00000B000000}"/>
    <hyperlink ref="D75" r:id="rId13" xr:uid="{00000000-0004-0000-0000-00000C000000}"/>
    <hyperlink ref="D81" r:id="rId14" xr:uid="{00000000-0004-0000-0000-00000D000000}"/>
    <hyperlink ref="D89" r:id="rId15" xr:uid="{00000000-0004-0000-0000-00000E000000}"/>
    <hyperlink ref="D5" r:id="rId16" xr:uid="{00000000-0004-0000-0000-00000F000000}"/>
    <hyperlink ref="D6" r:id="rId17" xr:uid="{00000000-0004-0000-0000-000010000000}"/>
    <hyperlink ref="D7" r:id="rId18" xr:uid="{00000000-0004-0000-0000-000011000000}"/>
    <hyperlink ref="D8" r:id="rId19" xr:uid="{00000000-0004-0000-0000-000012000000}"/>
    <hyperlink ref="D9" r:id="rId20" xr:uid="{00000000-0004-0000-0000-000013000000}"/>
    <hyperlink ref="D10" r:id="rId21" xr:uid="{00000000-0004-0000-0000-000014000000}"/>
    <hyperlink ref="D11" r:id="rId22" xr:uid="{00000000-0004-0000-0000-000015000000}"/>
    <hyperlink ref="D12" r:id="rId23" xr:uid="{00000000-0004-0000-0000-000016000000}"/>
    <hyperlink ref="D15" r:id="rId24" xr:uid="{00000000-0004-0000-0000-000017000000}"/>
    <hyperlink ref="D17" r:id="rId25" xr:uid="{00000000-0004-0000-0000-000018000000}"/>
    <hyperlink ref="D18" r:id="rId26" xr:uid="{00000000-0004-0000-0000-000019000000}"/>
    <hyperlink ref="D19" r:id="rId27" xr:uid="{00000000-0004-0000-0000-00001A000000}"/>
    <hyperlink ref="D20" r:id="rId28" xr:uid="{00000000-0004-0000-0000-00001B000000}"/>
    <hyperlink ref="D21" r:id="rId29" xr:uid="{00000000-0004-0000-0000-00001C000000}"/>
    <hyperlink ref="D22" r:id="rId30" xr:uid="{00000000-0004-0000-0000-00001D000000}"/>
    <hyperlink ref="D23" r:id="rId31" xr:uid="{00000000-0004-0000-0000-00001E000000}"/>
    <hyperlink ref="D24" r:id="rId32" xr:uid="{00000000-0004-0000-0000-00001F000000}"/>
    <hyperlink ref="D25" r:id="rId33" xr:uid="{00000000-0004-0000-0000-000020000000}"/>
    <hyperlink ref="D16" r:id="rId34" xr:uid="{00000000-0004-0000-0000-000021000000}"/>
    <hyperlink ref="D28" r:id="rId35" xr:uid="{00000000-0004-0000-0000-000022000000}"/>
    <hyperlink ref="D29" r:id="rId36" xr:uid="{00000000-0004-0000-0000-000023000000}"/>
    <hyperlink ref="D32" r:id="rId37" xr:uid="{00000000-0004-0000-0000-000024000000}"/>
    <hyperlink ref="D35" r:id="rId38" xr:uid="{00000000-0004-0000-0000-000025000000}"/>
    <hyperlink ref="D38" r:id="rId39" xr:uid="{00000000-0004-0000-0000-000026000000}"/>
    <hyperlink ref="D39" r:id="rId40" xr:uid="{00000000-0004-0000-0000-000027000000}"/>
    <hyperlink ref="D40" r:id="rId41" xr:uid="{00000000-0004-0000-0000-000028000000}"/>
    <hyperlink ref="D41" r:id="rId42" xr:uid="{00000000-0004-0000-0000-000029000000}"/>
    <hyperlink ref="D42" r:id="rId43" xr:uid="{00000000-0004-0000-0000-00002A000000}"/>
    <hyperlink ref="D43" r:id="rId44" xr:uid="{00000000-0004-0000-0000-00002B000000}"/>
    <hyperlink ref="D44" r:id="rId45" xr:uid="{00000000-0004-0000-0000-00002C000000}"/>
    <hyperlink ref="D45" r:id="rId46" xr:uid="{00000000-0004-0000-0000-00002D000000}"/>
    <hyperlink ref="D46" r:id="rId47" xr:uid="{00000000-0004-0000-0000-00002E000000}"/>
    <hyperlink ref="D47" r:id="rId48" xr:uid="{00000000-0004-0000-0000-00002F000000}"/>
    <hyperlink ref="D48" r:id="rId49" xr:uid="{00000000-0004-0000-0000-000030000000}"/>
    <hyperlink ref="D49" r:id="rId50" xr:uid="{00000000-0004-0000-0000-000031000000}"/>
    <hyperlink ref="D50" r:id="rId51" xr:uid="{00000000-0004-0000-0000-000032000000}"/>
    <hyperlink ref="D51" r:id="rId52" xr:uid="{00000000-0004-0000-0000-000033000000}"/>
    <hyperlink ref="D54" r:id="rId53" xr:uid="{00000000-0004-0000-0000-000034000000}"/>
    <hyperlink ref="D60" r:id="rId54" xr:uid="{00000000-0004-0000-0000-000035000000}"/>
    <hyperlink ref="D61" r:id="rId55" xr:uid="{00000000-0004-0000-0000-000036000000}"/>
    <hyperlink ref="D64" r:id="rId56" xr:uid="{00000000-0004-0000-0000-000037000000}"/>
    <hyperlink ref="D65" r:id="rId57" xr:uid="{00000000-0004-0000-0000-000038000000}"/>
    <hyperlink ref="D66" r:id="rId58" xr:uid="{00000000-0004-0000-0000-000039000000}"/>
    <hyperlink ref="D67" r:id="rId59" xr:uid="{00000000-0004-0000-0000-00003A000000}"/>
    <hyperlink ref="D68" r:id="rId60" xr:uid="{00000000-0004-0000-0000-00003B000000}"/>
    <hyperlink ref="D69" r:id="rId61" xr:uid="{00000000-0004-0000-0000-00003C000000}"/>
    <hyperlink ref="D72" r:id="rId62" xr:uid="{00000000-0004-0000-0000-00003D000000}"/>
    <hyperlink ref="D73" r:id="rId63" xr:uid="{00000000-0004-0000-0000-00003E000000}"/>
    <hyperlink ref="D76" r:id="rId64" xr:uid="{00000000-0004-0000-0000-00003F000000}"/>
    <hyperlink ref="D77" r:id="rId65" xr:uid="{00000000-0004-0000-0000-000040000000}"/>
    <hyperlink ref="D78" r:id="rId66" xr:uid="{00000000-0004-0000-0000-000041000000}"/>
    <hyperlink ref="D79" r:id="rId67" xr:uid="{00000000-0004-0000-0000-000042000000}"/>
    <hyperlink ref="D82" r:id="rId68" xr:uid="{00000000-0004-0000-0000-000043000000}"/>
    <hyperlink ref="D83" r:id="rId69" xr:uid="{00000000-0004-0000-0000-000044000000}"/>
    <hyperlink ref="D84" r:id="rId70" xr:uid="{00000000-0004-0000-0000-000045000000}"/>
    <hyperlink ref="D85" r:id="rId71" xr:uid="{00000000-0004-0000-0000-000046000000}"/>
    <hyperlink ref="D86" r:id="rId72" xr:uid="{00000000-0004-0000-0000-000047000000}"/>
    <hyperlink ref="D87" r:id="rId73" xr:uid="{00000000-0004-0000-0000-000048000000}"/>
    <hyperlink ref="D90" r:id="rId74" xr:uid="{00000000-0004-0000-0000-000049000000}"/>
    <hyperlink ref="D91" r:id="rId75" xr:uid="{00000000-0004-0000-0000-00004A000000}"/>
    <hyperlink ref="D92" r:id="rId76" xr:uid="{00000000-0004-0000-0000-00004B000000}"/>
    <hyperlink ref="D93" r:id="rId77" xr:uid="{00000000-0004-0000-0000-00004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081A6-FDDA-4B38-A233-F09C69F2FA68}">
  <dimension ref="A1:Y52"/>
  <sheetViews>
    <sheetView topLeftCell="E28" workbookViewId="0">
      <selection activeCell="H4" sqref="H4:I4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/>
    <col min="12" max="12" width="9.21875" style="58" customWidth="1"/>
    <col min="13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24" width="5.88671875" style="58" customWidth="1"/>
    <col min="25" max="25" width="255" style="58" customWidth="1"/>
    <col min="26" max="16384" width="8.88671875" style="58"/>
  </cols>
  <sheetData>
    <row r="1" spans="1:25" s="40" customFormat="1" ht="44.1" customHeight="1">
      <c r="A1" s="77" t="s">
        <v>353</v>
      </c>
      <c r="B1" s="78"/>
      <c r="C1" s="78"/>
      <c r="D1" s="78"/>
      <c r="E1" s="7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 t="s">
        <v>0</v>
      </c>
      <c r="W1" s="38" t="s">
        <v>0</v>
      </c>
    </row>
    <row r="2" spans="1:25" ht="31.8">
      <c r="A2" s="59" t="s">
        <v>1</v>
      </c>
      <c r="B2" s="60" t="s">
        <v>2</v>
      </c>
      <c r="C2" s="59" t="s">
        <v>3</v>
      </c>
      <c r="D2" s="59" t="s">
        <v>4</v>
      </c>
      <c r="E2" s="60" t="s">
        <v>5</v>
      </c>
      <c r="F2" s="35" t="s">
        <v>61</v>
      </c>
      <c r="G2" s="36" t="s">
        <v>62</v>
      </c>
      <c r="H2" s="37" t="s">
        <v>63</v>
      </c>
      <c r="I2" s="37" t="s">
        <v>64</v>
      </c>
      <c r="J2" s="60" t="s">
        <v>6</v>
      </c>
      <c r="K2" s="60" t="s">
        <v>7</v>
      </c>
      <c r="L2" s="60" t="s">
        <v>8</v>
      </c>
      <c r="M2" s="60" t="s">
        <v>11</v>
      </c>
      <c r="N2" s="60" t="s">
        <v>9</v>
      </c>
      <c r="O2" s="60" t="s">
        <v>10</v>
      </c>
      <c r="P2" s="60" t="s">
        <v>15</v>
      </c>
      <c r="Q2" s="60" t="s">
        <v>12</v>
      </c>
      <c r="R2" s="60" t="s">
        <v>14</v>
      </c>
      <c r="S2" s="60" t="s">
        <v>13</v>
      </c>
      <c r="T2" s="60" t="s">
        <v>16</v>
      </c>
      <c r="U2" s="60" t="s">
        <v>17</v>
      </c>
      <c r="V2" s="60" t="s">
        <v>20</v>
      </c>
      <c r="W2" s="60" t="s">
        <v>21</v>
      </c>
      <c r="X2" s="57"/>
      <c r="Y2" s="57"/>
    </row>
    <row r="3" spans="1:25" ht="20.399999999999999">
      <c r="A3" s="96" t="s">
        <v>22</v>
      </c>
      <c r="B3" s="88">
        <v>44470</v>
      </c>
      <c r="C3" s="70" t="s">
        <v>305</v>
      </c>
      <c r="D3" s="61" t="s">
        <v>345</v>
      </c>
      <c r="E3" s="7">
        <v>44476.6251273495</v>
      </c>
      <c r="F3" s="7"/>
      <c r="G3" s="7"/>
      <c r="H3" s="7"/>
      <c r="I3" s="7"/>
      <c r="J3" s="8">
        <v>1118</v>
      </c>
      <c r="K3" s="8">
        <v>1105</v>
      </c>
      <c r="L3" s="9">
        <v>0.98837209302325602</v>
      </c>
      <c r="M3" s="10">
        <v>826</v>
      </c>
      <c r="N3" s="8">
        <v>421</v>
      </c>
      <c r="O3" s="9">
        <v>0.38099547511312198</v>
      </c>
      <c r="P3" s="10">
        <v>70</v>
      </c>
      <c r="Q3" s="8">
        <v>58</v>
      </c>
      <c r="R3" s="9">
        <v>0.13776722090261301</v>
      </c>
      <c r="S3" s="9">
        <v>5.2488687782805403E-2</v>
      </c>
      <c r="T3" s="9">
        <v>6.3348416289592799E-2</v>
      </c>
      <c r="U3" s="9">
        <v>8.4745762711864403E-2</v>
      </c>
      <c r="V3" s="11">
        <v>1</v>
      </c>
      <c r="W3" s="62" t="s">
        <v>346</v>
      </c>
      <c r="X3" s="57"/>
      <c r="Y3" s="57"/>
    </row>
    <row r="4" spans="1:25">
      <c r="A4" s="102"/>
      <c r="B4" s="89"/>
      <c r="C4" s="70"/>
      <c r="D4" s="61" t="s">
        <v>345</v>
      </c>
      <c r="E4" s="7">
        <v>44476.6251273495</v>
      </c>
      <c r="F4" s="41" t="s">
        <v>378</v>
      </c>
      <c r="G4" s="42">
        <v>5</v>
      </c>
      <c r="H4" s="43">
        <f>G4/P$4</f>
        <v>7.1428571428571425E-2</v>
      </c>
      <c r="I4" s="43">
        <f>+G4/K$4</f>
        <v>4.5248868778280547E-3</v>
      </c>
      <c r="J4" s="8">
        <v>1118</v>
      </c>
      <c r="K4" s="8">
        <v>1105</v>
      </c>
      <c r="L4" s="9">
        <v>0.98837209302325602</v>
      </c>
      <c r="M4" s="10">
        <v>826</v>
      </c>
      <c r="N4" s="8">
        <v>421</v>
      </c>
      <c r="O4" s="9">
        <v>0.38099547511312198</v>
      </c>
      <c r="P4" s="10">
        <v>70</v>
      </c>
      <c r="Q4" s="8">
        <v>58</v>
      </c>
      <c r="R4" s="9">
        <v>0.13776722090261301</v>
      </c>
      <c r="S4" s="9">
        <v>5.2488687782805403E-2</v>
      </c>
      <c r="T4" s="9">
        <v>6.3348416289592799E-2</v>
      </c>
      <c r="U4" s="9">
        <v>8.4745762711864403E-2</v>
      </c>
      <c r="V4" s="11">
        <v>1</v>
      </c>
      <c r="W4" s="62"/>
      <c r="X4" s="57"/>
      <c r="Y4" s="57"/>
    </row>
    <row r="5" spans="1:25">
      <c r="A5" s="102"/>
      <c r="B5" s="89"/>
      <c r="C5" s="70"/>
      <c r="D5" s="61" t="s">
        <v>345</v>
      </c>
      <c r="E5" s="7">
        <v>44476.6251273495</v>
      </c>
      <c r="F5" s="41" t="s">
        <v>379</v>
      </c>
      <c r="G5" s="42">
        <v>44</v>
      </c>
      <c r="H5" s="43">
        <f t="shared" ref="H5:H7" si="0">G5/P$4</f>
        <v>0.62857142857142856</v>
      </c>
      <c r="I5" s="43">
        <f t="shared" ref="I5:I7" si="1">+G5/K$4</f>
        <v>3.9819004524886875E-2</v>
      </c>
      <c r="J5" s="8">
        <v>1118</v>
      </c>
      <c r="K5" s="8">
        <v>1105</v>
      </c>
      <c r="L5" s="9">
        <v>0.98837209302325602</v>
      </c>
      <c r="M5" s="10">
        <v>826</v>
      </c>
      <c r="N5" s="8">
        <v>421</v>
      </c>
      <c r="O5" s="9">
        <v>0.38099547511312198</v>
      </c>
      <c r="P5" s="10">
        <v>70</v>
      </c>
      <c r="Q5" s="8">
        <v>58</v>
      </c>
      <c r="R5" s="9">
        <v>0.13776722090261301</v>
      </c>
      <c r="S5" s="9">
        <v>5.2488687782805403E-2</v>
      </c>
      <c r="T5" s="9">
        <v>6.3348416289592799E-2</v>
      </c>
      <c r="U5" s="9">
        <v>8.4745762711864403E-2</v>
      </c>
      <c r="V5" s="11">
        <v>1</v>
      </c>
      <c r="W5" s="62"/>
      <c r="X5" s="57"/>
      <c r="Y5" s="57"/>
    </row>
    <row r="6" spans="1:25">
      <c r="A6" s="102"/>
      <c r="B6" s="89"/>
      <c r="C6" s="70"/>
      <c r="D6" s="61" t="s">
        <v>345</v>
      </c>
      <c r="E6" s="7">
        <v>44476.6251273495</v>
      </c>
      <c r="F6" s="41" t="s">
        <v>380</v>
      </c>
      <c r="G6" s="42">
        <v>5</v>
      </c>
      <c r="H6" s="43">
        <f>G6/P$4</f>
        <v>7.1428571428571425E-2</v>
      </c>
      <c r="I6" s="43">
        <f>+G6/K$4</f>
        <v>4.5248868778280547E-3</v>
      </c>
      <c r="J6" s="8">
        <v>1118</v>
      </c>
      <c r="K6" s="8">
        <v>1105</v>
      </c>
      <c r="L6" s="9">
        <v>0.98837209302325602</v>
      </c>
      <c r="M6" s="10">
        <v>826</v>
      </c>
      <c r="N6" s="8">
        <v>421</v>
      </c>
      <c r="O6" s="9">
        <v>0.38099547511312198</v>
      </c>
      <c r="P6" s="10">
        <v>70</v>
      </c>
      <c r="Q6" s="8">
        <v>58</v>
      </c>
      <c r="R6" s="9">
        <v>0.13776722090261301</v>
      </c>
      <c r="S6" s="9">
        <v>5.2488687782805403E-2</v>
      </c>
      <c r="T6" s="9">
        <v>6.3348416289592799E-2</v>
      </c>
      <c r="U6" s="9">
        <v>8.4745762711864403E-2</v>
      </c>
      <c r="V6" s="11">
        <v>1</v>
      </c>
      <c r="W6" s="62"/>
      <c r="X6" s="57"/>
      <c r="Y6" s="57"/>
    </row>
    <row r="7" spans="1:25">
      <c r="A7" s="102"/>
      <c r="B7" s="89"/>
      <c r="C7" s="70"/>
      <c r="D7" s="61" t="s">
        <v>345</v>
      </c>
      <c r="E7" s="7">
        <v>44476.6251273495</v>
      </c>
      <c r="F7" s="41" t="s">
        <v>381</v>
      </c>
      <c r="G7" s="42">
        <v>9</v>
      </c>
      <c r="H7" s="43">
        <f t="shared" si="0"/>
        <v>0.12857142857142856</v>
      </c>
      <c r="I7" s="43">
        <f t="shared" si="1"/>
        <v>8.1447963800904983E-3</v>
      </c>
      <c r="J7" s="8">
        <v>1118</v>
      </c>
      <c r="K7" s="8">
        <v>1105</v>
      </c>
      <c r="L7" s="9">
        <v>0.98837209302325602</v>
      </c>
      <c r="M7" s="10">
        <v>826</v>
      </c>
      <c r="N7" s="8">
        <v>421</v>
      </c>
      <c r="O7" s="9">
        <v>0.38099547511312198</v>
      </c>
      <c r="P7" s="10">
        <v>70</v>
      </c>
      <c r="Q7" s="8">
        <v>58</v>
      </c>
      <c r="R7" s="9">
        <v>0.13776722090261301</v>
      </c>
      <c r="S7" s="9">
        <v>5.2488687782805403E-2</v>
      </c>
      <c r="T7" s="9">
        <v>6.3348416289592799E-2</v>
      </c>
      <c r="U7" s="9">
        <v>8.4745762711864403E-2</v>
      </c>
      <c r="V7" s="11">
        <v>1</v>
      </c>
      <c r="W7" s="62"/>
      <c r="X7" s="57"/>
      <c r="Y7" s="57"/>
    </row>
    <row r="8" spans="1:25">
      <c r="A8" s="97"/>
      <c r="B8" s="97"/>
      <c r="C8" s="99" t="s">
        <v>347</v>
      </c>
      <c r="D8" s="94"/>
      <c r="E8" s="72" t="s">
        <v>0</v>
      </c>
      <c r="F8" s="72"/>
      <c r="G8" s="72"/>
      <c r="H8" s="72"/>
      <c r="I8" s="72"/>
      <c r="J8" s="15">
        <v>1118</v>
      </c>
      <c r="K8" s="15">
        <v>1105</v>
      </c>
      <c r="L8" s="16">
        <v>0.98837209302325602</v>
      </c>
      <c r="M8" s="17">
        <v>826</v>
      </c>
      <c r="N8" s="15">
        <v>421</v>
      </c>
      <c r="O8" s="16">
        <v>0.38099547511312198</v>
      </c>
      <c r="P8" s="17">
        <v>70</v>
      </c>
      <c r="Q8" s="15">
        <v>58</v>
      </c>
      <c r="R8" s="16">
        <v>0.13776722090261301</v>
      </c>
      <c r="S8" s="16">
        <v>5.2488687782805403E-2</v>
      </c>
      <c r="T8" s="16">
        <v>6.3348416289592799E-2</v>
      </c>
      <c r="U8" s="16">
        <v>8.4745762711864403E-2</v>
      </c>
      <c r="V8" s="72" t="s">
        <v>0</v>
      </c>
      <c r="W8" s="72" t="s">
        <v>0</v>
      </c>
      <c r="X8" s="57"/>
      <c r="Y8" s="57"/>
    </row>
    <row r="9" spans="1:25">
      <c r="A9" s="97"/>
      <c r="B9" s="97"/>
      <c r="C9" s="96" t="s">
        <v>23</v>
      </c>
      <c r="D9" s="61" t="s">
        <v>257</v>
      </c>
      <c r="E9" s="7">
        <v>44477.500207638899</v>
      </c>
      <c r="F9" s="7"/>
      <c r="G9" s="7"/>
      <c r="H9" s="7"/>
      <c r="I9" s="7"/>
      <c r="J9" s="8">
        <v>7843</v>
      </c>
      <c r="K9" s="8">
        <v>7806</v>
      </c>
      <c r="L9" s="9">
        <v>0.99528241744230495</v>
      </c>
      <c r="M9" s="10">
        <v>2002</v>
      </c>
      <c r="N9" s="8">
        <v>1165</v>
      </c>
      <c r="O9" s="9">
        <v>0.14924417115039701</v>
      </c>
      <c r="P9" s="10">
        <v>100</v>
      </c>
      <c r="Q9" s="8">
        <v>78</v>
      </c>
      <c r="R9" s="9">
        <v>6.6952789699570803E-2</v>
      </c>
      <c r="S9" s="9">
        <v>9.9923136049192892E-3</v>
      </c>
      <c r="T9" s="9">
        <v>1.2810658467845199E-2</v>
      </c>
      <c r="U9" s="9">
        <v>4.995004995005E-2</v>
      </c>
      <c r="V9" s="11">
        <v>0.9</v>
      </c>
      <c r="W9" s="62" t="s">
        <v>258</v>
      </c>
      <c r="X9" s="57"/>
      <c r="Y9" s="57"/>
    </row>
    <row r="10" spans="1:25">
      <c r="A10" s="97"/>
      <c r="B10" s="97"/>
      <c r="C10" s="102"/>
      <c r="D10" s="61" t="s">
        <v>257</v>
      </c>
      <c r="E10" s="7">
        <v>44477.500207638899</v>
      </c>
      <c r="F10" s="41" t="s">
        <v>382</v>
      </c>
      <c r="G10" s="42">
        <v>66</v>
      </c>
      <c r="H10" s="43">
        <f>G10/P$10</f>
        <v>0.66</v>
      </c>
      <c r="I10" s="43">
        <f>+G10/K$10</f>
        <v>8.4550345887778634E-3</v>
      </c>
      <c r="J10" s="8">
        <v>7843</v>
      </c>
      <c r="K10" s="8">
        <v>7806</v>
      </c>
      <c r="L10" s="9">
        <v>0.99528241744230495</v>
      </c>
      <c r="M10" s="10">
        <v>2002</v>
      </c>
      <c r="N10" s="8">
        <v>1165</v>
      </c>
      <c r="O10" s="9">
        <v>0.14924417115039701</v>
      </c>
      <c r="P10" s="10">
        <v>100</v>
      </c>
      <c r="Q10" s="8">
        <v>78</v>
      </c>
      <c r="R10" s="9">
        <v>6.6952789699570803E-2</v>
      </c>
      <c r="S10" s="9">
        <v>9.9923136049192892E-3</v>
      </c>
      <c r="T10" s="9">
        <v>1.2810658467845199E-2</v>
      </c>
      <c r="U10" s="9">
        <v>4.995004995005E-2</v>
      </c>
      <c r="V10" s="11">
        <v>0.9</v>
      </c>
      <c r="W10" s="62"/>
      <c r="X10" s="57"/>
      <c r="Y10" s="57"/>
    </row>
    <row r="11" spans="1:25">
      <c r="A11" s="97"/>
      <c r="B11" s="97"/>
      <c r="C11" s="102"/>
      <c r="D11" s="61"/>
      <c r="E11" s="7"/>
      <c r="F11" s="7"/>
      <c r="G11" s="7"/>
      <c r="H11" s="7"/>
      <c r="I11" s="7"/>
      <c r="J11" s="8"/>
      <c r="K11" s="8"/>
      <c r="L11" s="9"/>
      <c r="M11" s="10"/>
      <c r="N11" s="8"/>
      <c r="O11" s="9"/>
      <c r="P11" s="10"/>
      <c r="Q11" s="8"/>
      <c r="R11" s="9"/>
      <c r="S11" s="9"/>
      <c r="T11" s="9"/>
      <c r="U11" s="9"/>
      <c r="V11" s="11"/>
      <c r="W11" s="62"/>
      <c r="X11" s="57"/>
      <c r="Y11" s="57"/>
    </row>
    <row r="12" spans="1:25" ht="20.399999999999999">
      <c r="A12" s="97"/>
      <c r="B12" s="97"/>
      <c r="C12" s="97"/>
      <c r="D12" s="61" t="s">
        <v>259</v>
      </c>
      <c r="E12" s="7">
        <v>44483.417293518498</v>
      </c>
      <c r="F12" s="7"/>
      <c r="G12" s="7"/>
      <c r="H12" s="7"/>
      <c r="I12" s="7"/>
      <c r="J12" s="8">
        <v>38717</v>
      </c>
      <c r="K12" s="8">
        <v>38533</v>
      </c>
      <c r="L12" s="9">
        <v>0.99524756566882799</v>
      </c>
      <c r="M12" s="10">
        <v>7225</v>
      </c>
      <c r="N12" s="8">
        <v>4771</v>
      </c>
      <c r="O12" s="9">
        <v>0.12381594996496501</v>
      </c>
      <c r="P12" s="10">
        <v>536</v>
      </c>
      <c r="Q12" s="8">
        <v>359</v>
      </c>
      <c r="R12" s="9">
        <v>7.5246279605952607E-2</v>
      </c>
      <c r="S12" s="9">
        <v>9.3166895907404006E-3</v>
      </c>
      <c r="T12" s="9">
        <v>1.39101549321361E-2</v>
      </c>
      <c r="U12" s="9">
        <v>7.4186851211072699E-2</v>
      </c>
      <c r="V12" s="11">
        <v>1.4</v>
      </c>
      <c r="W12" s="62" t="s">
        <v>260</v>
      </c>
      <c r="X12" s="57"/>
      <c r="Y12" s="57"/>
    </row>
    <row r="13" spans="1:25">
      <c r="A13" s="97"/>
      <c r="B13" s="97"/>
      <c r="C13" s="97"/>
      <c r="D13" s="61" t="s">
        <v>259</v>
      </c>
      <c r="E13" s="7">
        <v>44483.417293518498</v>
      </c>
      <c r="F13" s="41" t="s">
        <v>383</v>
      </c>
      <c r="G13" s="42">
        <v>283</v>
      </c>
      <c r="H13" s="43">
        <f>G13/P$12</f>
        <v>0.52798507462686572</v>
      </c>
      <c r="I13" s="43">
        <f>+G13/K$12</f>
        <v>7.3443541899151374E-3</v>
      </c>
      <c r="J13" s="8">
        <v>38717</v>
      </c>
      <c r="K13" s="8">
        <v>38533</v>
      </c>
      <c r="L13" s="9">
        <v>0.99524756566882799</v>
      </c>
      <c r="M13" s="10">
        <v>7225</v>
      </c>
      <c r="N13" s="8">
        <v>4771</v>
      </c>
      <c r="O13" s="9">
        <v>0.12381594996496501</v>
      </c>
      <c r="P13" s="10">
        <v>536</v>
      </c>
      <c r="Q13" s="8">
        <v>359</v>
      </c>
      <c r="R13" s="9">
        <v>7.5246279605952607E-2</v>
      </c>
      <c r="S13" s="9">
        <v>9.3166895907404006E-3</v>
      </c>
      <c r="T13" s="9">
        <v>1.39101549321361E-2</v>
      </c>
      <c r="U13" s="9">
        <v>7.4186851211072699E-2</v>
      </c>
      <c r="V13" s="11">
        <v>1.4</v>
      </c>
      <c r="W13" s="62"/>
      <c r="X13" s="57"/>
      <c r="Y13" s="57"/>
    </row>
    <row r="14" spans="1:25">
      <c r="A14" s="97"/>
      <c r="B14" s="97"/>
      <c r="C14" s="97"/>
      <c r="D14" s="61"/>
      <c r="E14" s="7"/>
      <c r="F14" s="7"/>
      <c r="G14" s="7"/>
      <c r="H14" s="7"/>
      <c r="I14" s="7"/>
      <c r="J14" s="8"/>
      <c r="K14" s="8"/>
      <c r="L14" s="9"/>
      <c r="M14" s="10"/>
      <c r="N14" s="8"/>
      <c r="O14" s="9"/>
      <c r="P14" s="10"/>
      <c r="Q14" s="8"/>
      <c r="R14" s="9"/>
      <c r="S14" s="9"/>
      <c r="T14" s="9"/>
      <c r="U14" s="9"/>
      <c r="V14" s="11"/>
      <c r="W14" s="62"/>
      <c r="X14" s="57"/>
      <c r="Y14" s="57"/>
    </row>
    <row r="15" spans="1:25">
      <c r="A15" s="97"/>
      <c r="B15" s="97"/>
      <c r="C15" s="97"/>
      <c r="D15" s="61" t="s">
        <v>261</v>
      </c>
      <c r="E15" s="7">
        <v>44484.333735763903</v>
      </c>
      <c r="F15" s="7"/>
      <c r="G15" s="7"/>
      <c r="H15" s="7"/>
      <c r="I15" s="7"/>
      <c r="J15" s="8">
        <v>38693</v>
      </c>
      <c r="K15" s="8">
        <v>38500</v>
      </c>
      <c r="L15" s="9">
        <v>0.99501201767761605</v>
      </c>
      <c r="M15" s="10">
        <v>6685</v>
      </c>
      <c r="N15" s="8">
        <v>4623</v>
      </c>
      <c r="O15" s="9">
        <v>0.12007792207792201</v>
      </c>
      <c r="P15" s="10">
        <v>358</v>
      </c>
      <c r="Q15" s="8">
        <v>299</v>
      </c>
      <c r="R15" s="9">
        <v>6.4676616915422896E-2</v>
      </c>
      <c r="S15" s="9">
        <v>7.76623376623377E-3</v>
      </c>
      <c r="T15" s="9">
        <v>9.2987012987012993E-3</v>
      </c>
      <c r="U15" s="9">
        <v>5.3552729992520601E-2</v>
      </c>
      <c r="V15" s="11">
        <v>0.6</v>
      </c>
      <c r="W15" s="62" t="s">
        <v>262</v>
      </c>
      <c r="X15" s="57"/>
      <c r="Y15" s="57"/>
    </row>
    <row r="16" spans="1:25" ht="20.399999999999999">
      <c r="A16" s="97"/>
      <c r="B16" s="97"/>
      <c r="C16" s="97"/>
      <c r="D16" s="61" t="s">
        <v>261</v>
      </c>
      <c r="E16" s="7">
        <v>44484.333735763903</v>
      </c>
      <c r="F16" s="41" t="s">
        <v>66</v>
      </c>
      <c r="G16" s="42">
        <v>16</v>
      </c>
      <c r="H16" s="43">
        <f>G16/P$15</f>
        <v>4.4692737430167599E-2</v>
      </c>
      <c r="I16" s="43">
        <f>+G16/K$15</f>
        <v>4.1558441558441561E-4</v>
      </c>
      <c r="J16" s="8">
        <v>38693</v>
      </c>
      <c r="K16" s="8">
        <v>38500</v>
      </c>
      <c r="L16" s="9">
        <v>0.99501201767761605</v>
      </c>
      <c r="M16" s="10">
        <v>6685</v>
      </c>
      <c r="N16" s="8">
        <v>4623</v>
      </c>
      <c r="O16" s="9">
        <v>0.12007792207792201</v>
      </c>
      <c r="P16" s="10">
        <v>358</v>
      </c>
      <c r="Q16" s="8">
        <v>299</v>
      </c>
      <c r="R16" s="9">
        <v>6.4676616915422896E-2</v>
      </c>
      <c r="S16" s="9">
        <v>7.76623376623377E-3</v>
      </c>
      <c r="T16" s="9">
        <v>9.2987012987012993E-3</v>
      </c>
      <c r="U16" s="9">
        <v>5.3552729992520601E-2</v>
      </c>
      <c r="V16" s="11">
        <v>0.6</v>
      </c>
      <c r="W16" s="62"/>
      <c r="X16" s="57"/>
      <c r="Y16" s="57"/>
    </row>
    <row r="17" spans="1:25">
      <c r="A17" s="97"/>
      <c r="B17" s="97"/>
      <c r="C17" s="97"/>
      <c r="D17" s="61" t="s">
        <v>261</v>
      </c>
      <c r="E17" s="7">
        <v>44484.333735763903</v>
      </c>
      <c r="F17" s="41" t="s">
        <v>384</v>
      </c>
      <c r="G17" s="42">
        <v>88</v>
      </c>
      <c r="H17" s="43">
        <f>G17/P$15</f>
        <v>0.24581005586592178</v>
      </c>
      <c r="I17" s="43">
        <f>+G17/K$15</f>
        <v>2.2857142857142859E-3</v>
      </c>
      <c r="J17" s="8">
        <v>38693</v>
      </c>
      <c r="K17" s="8">
        <v>38500</v>
      </c>
      <c r="L17" s="9">
        <v>0.99501201767761605</v>
      </c>
      <c r="M17" s="10">
        <v>6685</v>
      </c>
      <c r="N17" s="8">
        <v>4623</v>
      </c>
      <c r="O17" s="9">
        <v>0.12007792207792201</v>
      </c>
      <c r="P17" s="10">
        <v>358</v>
      </c>
      <c r="Q17" s="8">
        <v>299</v>
      </c>
      <c r="R17" s="9">
        <v>6.4676616915422896E-2</v>
      </c>
      <c r="S17" s="9">
        <v>7.76623376623377E-3</v>
      </c>
      <c r="T17" s="9">
        <v>9.2987012987012993E-3</v>
      </c>
      <c r="U17" s="9">
        <v>5.3552729992520601E-2</v>
      </c>
      <c r="V17" s="11">
        <v>0.6</v>
      </c>
      <c r="W17" s="62"/>
      <c r="X17" s="57"/>
      <c r="Y17" s="57"/>
    </row>
    <row r="18" spans="1:25">
      <c r="A18" s="97"/>
      <c r="B18" s="97"/>
      <c r="C18" s="97"/>
      <c r="D18" s="61"/>
      <c r="E18" s="7"/>
      <c r="F18" s="7"/>
      <c r="G18" s="7"/>
      <c r="H18" s="7"/>
      <c r="I18" s="7"/>
      <c r="J18" s="8"/>
      <c r="K18" s="8"/>
      <c r="L18" s="9"/>
      <c r="M18" s="10"/>
      <c r="N18" s="8"/>
      <c r="O18" s="9"/>
      <c r="P18" s="10"/>
      <c r="Q18" s="8"/>
      <c r="R18" s="9"/>
      <c r="S18" s="9"/>
      <c r="T18" s="9"/>
      <c r="U18" s="9"/>
      <c r="V18" s="11"/>
      <c r="W18" s="62"/>
      <c r="X18" s="57"/>
      <c r="Y18" s="57"/>
    </row>
    <row r="19" spans="1:25">
      <c r="A19" s="97"/>
      <c r="B19" s="97"/>
      <c r="C19" s="97"/>
      <c r="D19" s="61" t="s">
        <v>263</v>
      </c>
      <c r="E19" s="7">
        <v>44487.333745567099</v>
      </c>
      <c r="F19" s="7"/>
      <c r="G19" s="7"/>
      <c r="H19" s="7"/>
      <c r="I19" s="7"/>
      <c r="J19" s="8">
        <v>42854</v>
      </c>
      <c r="K19" s="8">
        <v>42525</v>
      </c>
      <c r="L19" s="9">
        <v>0.99232277033649097</v>
      </c>
      <c r="M19" s="10">
        <v>7573</v>
      </c>
      <c r="N19" s="8">
        <v>5213</v>
      </c>
      <c r="O19" s="9">
        <v>0.12258671369782501</v>
      </c>
      <c r="P19" s="10">
        <v>514</v>
      </c>
      <c r="Q19" s="8">
        <v>384</v>
      </c>
      <c r="R19" s="9">
        <v>7.3661998849031296E-2</v>
      </c>
      <c r="S19" s="9">
        <v>9.0299823633156993E-3</v>
      </c>
      <c r="T19" s="9">
        <v>1.2087007642563199E-2</v>
      </c>
      <c r="U19" s="9">
        <v>6.7872705664862004E-2</v>
      </c>
      <c r="V19" s="11">
        <v>0.6</v>
      </c>
      <c r="W19" s="62" t="s">
        <v>264</v>
      </c>
      <c r="X19" s="57"/>
      <c r="Y19" s="57"/>
    </row>
    <row r="20" spans="1:25">
      <c r="A20" s="97"/>
      <c r="B20" s="97"/>
      <c r="C20" s="97"/>
      <c r="D20" s="61" t="s">
        <v>263</v>
      </c>
      <c r="E20" s="7">
        <v>44487.333745567099</v>
      </c>
      <c r="F20" s="41" t="s">
        <v>385</v>
      </c>
      <c r="G20" s="42">
        <v>169</v>
      </c>
      <c r="H20" s="43">
        <f>G20/P$19</f>
        <v>0.32879377431906615</v>
      </c>
      <c r="I20" s="43">
        <f>+G20/K$19</f>
        <v>3.9741328630217522E-3</v>
      </c>
      <c r="J20" s="8">
        <v>42854</v>
      </c>
      <c r="K20" s="8">
        <v>42525</v>
      </c>
      <c r="L20" s="9">
        <v>0.99232277033649097</v>
      </c>
      <c r="M20" s="10">
        <v>7573</v>
      </c>
      <c r="N20" s="8">
        <v>5213</v>
      </c>
      <c r="O20" s="9">
        <v>0.12258671369782501</v>
      </c>
      <c r="P20" s="10">
        <v>514</v>
      </c>
      <c r="Q20" s="8">
        <v>384</v>
      </c>
      <c r="R20" s="9">
        <v>7.3661998849031296E-2</v>
      </c>
      <c r="S20" s="9">
        <v>9.0299823633156993E-3</v>
      </c>
      <c r="T20" s="9">
        <v>1.2087007642563199E-2</v>
      </c>
      <c r="U20" s="9">
        <v>6.7872705664862004E-2</v>
      </c>
      <c r="V20" s="11">
        <v>0.6</v>
      </c>
      <c r="W20" s="62"/>
      <c r="X20" s="57"/>
      <c r="Y20" s="57"/>
    </row>
    <row r="21" spans="1:25">
      <c r="A21" s="97"/>
      <c r="B21" s="97"/>
      <c r="C21" s="97"/>
      <c r="D21" s="61"/>
      <c r="E21" s="7"/>
      <c r="F21" s="7"/>
      <c r="G21" s="7"/>
      <c r="H21" s="7"/>
      <c r="I21" s="7"/>
      <c r="J21" s="8"/>
      <c r="K21" s="8"/>
      <c r="L21" s="9"/>
      <c r="M21" s="10"/>
      <c r="N21" s="8"/>
      <c r="O21" s="9"/>
      <c r="P21" s="10"/>
      <c r="Q21" s="8"/>
      <c r="R21" s="9"/>
      <c r="S21" s="9"/>
      <c r="T21" s="9"/>
      <c r="U21" s="9"/>
      <c r="V21" s="11"/>
      <c r="W21" s="62"/>
      <c r="X21" s="57"/>
      <c r="Y21" s="57"/>
    </row>
    <row r="22" spans="1:25">
      <c r="A22" s="97"/>
      <c r="B22" s="97"/>
      <c r="C22" s="98"/>
      <c r="D22" s="61" t="s">
        <v>265</v>
      </c>
      <c r="E22" s="7">
        <v>44496.334095717597</v>
      </c>
      <c r="F22" s="7"/>
      <c r="G22" s="7"/>
      <c r="H22" s="7"/>
      <c r="I22" s="7"/>
      <c r="J22" s="8">
        <v>42739</v>
      </c>
      <c r="K22" s="8">
        <v>42406</v>
      </c>
      <c r="L22" s="9">
        <v>0.99220852149090999</v>
      </c>
      <c r="M22" s="10">
        <v>7898</v>
      </c>
      <c r="N22" s="8">
        <v>5261</v>
      </c>
      <c r="O22" s="9">
        <v>0.124062632646324</v>
      </c>
      <c r="P22" s="10">
        <v>572</v>
      </c>
      <c r="Q22" s="8">
        <v>434</v>
      </c>
      <c r="R22" s="9">
        <v>8.2493822467211597E-2</v>
      </c>
      <c r="S22" s="9">
        <v>1.0234400792340699E-2</v>
      </c>
      <c r="T22" s="9">
        <v>1.34886572654813E-2</v>
      </c>
      <c r="U22" s="9">
        <v>7.2423398328690797E-2</v>
      </c>
      <c r="V22" s="11">
        <v>0.6</v>
      </c>
      <c r="W22" s="62" t="s">
        <v>266</v>
      </c>
      <c r="X22" s="57"/>
      <c r="Y22" s="57"/>
    </row>
    <row r="23" spans="1:25">
      <c r="A23" s="97"/>
      <c r="B23" s="97"/>
      <c r="C23" s="71"/>
      <c r="D23" s="61" t="s">
        <v>265</v>
      </c>
      <c r="E23" s="7">
        <v>44496.334095717597</v>
      </c>
      <c r="F23" s="41" t="s">
        <v>386</v>
      </c>
      <c r="G23" s="42">
        <v>293</v>
      </c>
      <c r="H23" s="43">
        <f>G23/P$22</f>
        <v>0.51223776223776218</v>
      </c>
      <c r="I23" s="43">
        <f>+G23/K$22</f>
        <v>6.9093996132622744E-3</v>
      </c>
      <c r="J23" s="8">
        <v>42739</v>
      </c>
      <c r="K23" s="8">
        <v>42406</v>
      </c>
      <c r="L23" s="9">
        <v>0.99220852149090999</v>
      </c>
      <c r="M23" s="10">
        <v>7898</v>
      </c>
      <c r="N23" s="8">
        <v>5261</v>
      </c>
      <c r="O23" s="9">
        <v>0.124062632646324</v>
      </c>
      <c r="P23" s="10">
        <v>572</v>
      </c>
      <c r="Q23" s="8">
        <v>434</v>
      </c>
      <c r="R23" s="9">
        <v>8.2493822467211597E-2</v>
      </c>
      <c r="S23" s="9">
        <v>1.0234400792340699E-2</v>
      </c>
      <c r="T23" s="9">
        <v>1.34886572654813E-2</v>
      </c>
      <c r="U23" s="9">
        <v>7.2423398328690797E-2</v>
      </c>
      <c r="V23" s="11">
        <v>0.6</v>
      </c>
      <c r="W23" s="62"/>
      <c r="X23" s="57"/>
      <c r="Y23" s="57"/>
    </row>
    <row r="24" spans="1:25">
      <c r="A24" s="97"/>
      <c r="B24" s="97"/>
      <c r="C24" s="99" t="s">
        <v>267</v>
      </c>
      <c r="D24" s="94"/>
      <c r="E24" s="72" t="s">
        <v>0</v>
      </c>
      <c r="F24" s="72"/>
      <c r="G24" s="72"/>
      <c r="H24" s="72"/>
      <c r="I24" s="72"/>
      <c r="J24" s="15">
        <v>170846</v>
      </c>
      <c r="K24" s="15">
        <v>169770</v>
      </c>
      <c r="L24" s="16">
        <v>0.993701930393454</v>
      </c>
      <c r="M24" s="17">
        <v>31383</v>
      </c>
      <c r="N24" s="15">
        <v>21033</v>
      </c>
      <c r="O24" s="16">
        <v>0.12389114684573201</v>
      </c>
      <c r="P24" s="17">
        <v>2080</v>
      </c>
      <c r="Q24" s="15">
        <v>1554</v>
      </c>
      <c r="R24" s="16">
        <v>7.3883896733704199E-2</v>
      </c>
      <c r="S24" s="16">
        <v>9.1535606997702797E-3</v>
      </c>
      <c r="T24" s="16">
        <v>1.22518701772987E-2</v>
      </c>
      <c r="U24" s="16">
        <v>6.6277921167511106E-2</v>
      </c>
      <c r="V24" s="72" t="s">
        <v>0</v>
      </c>
      <c r="W24" s="72" t="s">
        <v>0</v>
      </c>
      <c r="X24" s="57"/>
      <c r="Y24" s="57"/>
    </row>
    <row r="25" spans="1:25" ht="20.399999999999999">
      <c r="A25" s="97"/>
      <c r="B25" s="97"/>
      <c r="C25" s="96" t="s">
        <v>38</v>
      </c>
      <c r="D25" s="61" t="s">
        <v>348</v>
      </c>
      <c r="E25" s="7">
        <v>44470.666741782399</v>
      </c>
      <c r="F25" s="7"/>
      <c r="G25" s="7"/>
      <c r="H25" s="7"/>
      <c r="I25" s="7"/>
      <c r="J25" s="8">
        <v>180</v>
      </c>
      <c r="K25" s="8">
        <v>172</v>
      </c>
      <c r="L25" s="9">
        <v>0.95555555555555605</v>
      </c>
      <c r="M25" s="10">
        <v>107</v>
      </c>
      <c r="N25" s="8">
        <v>64</v>
      </c>
      <c r="O25" s="9">
        <v>0.372093023255814</v>
      </c>
      <c r="P25" s="10">
        <v>33</v>
      </c>
      <c r="Q25" s="8">
        <v>31</v>
      </c>
      <c r="R25" s="9">
        <v>0.484375</v>
      </c>
      <c r="S25" s="9">
        <v>0.18023255813953501</v>
      </c>
      <c r="T25" s="9">
        <v>0.19186046511627899</v>
      </c>
      <c r="U25" s="9">
        <v>0.30841121495327101</v>
      </c>
      <c r="V25" s="11">
        <v>1.2</v>
      </c>
      <c r="W25" s="62" t="s">
        <v>349</v>
      </c>
      <c r="X25" s="57"/>
      <c r="Y25" s="57"/>
    </row>
    <row r="26" spans="1:25" ht="20.399999999999999">
      <c r="A26" s="97"/>
      <c r="B26" s="97"/>
      <c r="C26" s="98"/>
      <c r="D26" s="61" t="s">
        <v>350</v>
      </c>
      <c r="E26" s="7">
        <v>44472.666822187501</v>
      </c>
      <c r="F26" s="7"/>
      <c r="G26" s="7"/>
      <c r="H26" s="7"/>
      <c r="I26" s="7"/>
      <c r="J26" s="8">
        <v>178</v>
      </c>
      <c r="K26" s="8">
        <v>171</v>
      </c>
      <c r="L26" s="9">
        <v>0.96067415730337102</v>
      </c>
      <c r="M26" s="10">
        <v>91</v>
      </c>
      <c r="N26" s="8">
        <v>56</v>
      </c>
      <c r="O26" s="9">
        <v>0.32748538011695899</v>
      </c>
      <c r="P26" s="10">
        <v>24</v>
      </c>
      <c r="Q26" s="8">
        <v>24</v>
      </c>
      <c r="R26" s="9">
        <v>0.42857142857142899</v>
      </c>
      <c r="S26" s="9">
        <v>0.140350877192982</v>
      </c>
      <c r="T26" s="9">
        <v>0.140350877192982</v>
      </c>
      <c r="U26" s="9">
        <v>0.26373626373626402</v>
      </c>
      <c r="V26" s="11">
        <v>1.2</v>
      </c>
      <c r="W26" s="62" t="s">
        <v>351</v>
      </c>
      <c r="X26" s="57"/>
      <c r="Y26" s="57"/>
    </row>
    <row r="27" spans="1:25">
      <c r="A27" s="97"/>
      <c r="B27" s="97"/>
      <c r="C27" s="99" t="s">
        <v>43</v>
      </c>
      <c r="D27" s="94"/>
      <c r="E27" s="72" t="s">
        <v>0</v>
      </c>
      <c r="F27" s="72"/>
      <c r="G27" s="72"/>
      <c r="H27" s="72"/>
      <c r="I27" s="72"/>
      <c r="J27" s="15">
        <v>358</v>
      </c>
      <c r="K27" s="15">
        <v>343</v>
      </c>
      <c r="L27" s="16">
        <v>0.95810055865921795</v>
      </c>
      <c r="M27" s="17">
        <v>198</v>
      </c>
      <c r="N27" s="15">
        <v>120</v>
      </c>
      <c r="O27" s="16">
        <v>0.34985422740524802</v>
      </c>
      <c r="P27" s="17">
        <v>57</v>
      </c>
      <c r="Q27" s="15">
        <v>55</v>
      </c>
      <c r="R27" s="16">
        <v>0.45833333333333298</v>
      </c>
      <c r="S27" s="16">
        <v>0.160349854227405</v>
      </c>
      <c r="T27" s="16">
        <v>0.16618075801749299</v>
      </c>
      <c r="U27" s="16">
        <v>0.28787878787878801</v>
      </c>
      <c r="V27" s="72" t="s">
        <v>0</v>
      </c>
      <c r="W27" s="72" t="s">
        <v>0</v>
      </c>
      <c r="X27" s="57"/>
      <c r="Y27" s="57"/>
    </row>
    <row r="28" spans="1:25">
      <c r="A28" s="97"/>
      <c r="B28" s="97"/>
      <c r="C28" s="96" t="s">
        <v>44</v>
      </c>
      <c r="D28" s="61" t="s">
        <v>268</v>
      </c>
      <c r="E28" s="7">
        <v>44483.635595717598</v>
      </c>
      <c r="F28" s="7"/>
      <c r="G28" s="7"/>
      <c r="H28" s="7"/>
      <c r="I28" s="7"/>
      <c r="J28" s="8">
        <v>39268</v>
      </c>
      <c r="K28" s="8">
        <v>39078</v>
      </c>
      <c r="L28" s="9">
        <v>0.99516145461953798</v>
      </c>
      <c r="M28" s="10">
        <v>10538</v>
      </c>
      <c r="N28" s="8">
        <v>5541</v>
      </c>
      <c r="O28" s="9">
        <v>0.14179333640411501</v>
      </c>
      <c r="P28" s="10">
        <v>2558</v>
      </c>
      <c r="Q28" s="8">
        <v>1533</v>
      </c>
      <c r="R28" s="9">
        <v>0.276664861938278</v>
      </c>
      <c r="S28" s="9">
        <v>3.9229233840012298E-2</v>
      </c>
      <c r="T28" s="9">
        <v>6.5458825937867907E-2</v>
      </c>
      <c r="U28" s="9">
        <v>0.24274055798064101</v>
      </c>
      <c r="V28" s="11">
        <v>0</v>
      </c>
      <c r="W28" s="62" t="s">
        <v>269</v>
      </c>
      <c r="X28" s="57"/>
      <c r="Y28" s="57"/>
    </row>
    <row r="29" spans="1:25">
      <c r="A29" s="97"/>
      <c r="B29" s="97"/>
      <c r="C29" s="100"/>
      <c r="D29" s="61" t="s">
        <v>268</v>
      </c>
      <c r="E29" s="7">
        <v>44483.635595717598</v>
      </c>
      <c r="F29" s="41" t="s">
        <v>105</v>
      </c>
      <c r="G29" s="42">
        <v>17</v>
      </c>
      <c r="H29" s="43">
        <f t="shared" ref="H29" si="2">G29/P28</f>
        <v>6.645817044566067E-3</v>
      </c>
      <c r="I29" s="43">
        <f>+G29/K$28</f>
        <v>4.3502738113516558E-4</v>
      </c>
      <c r="J29" s="8">
        <v>39268</v>
      </c>
      <c r="K29" s="8">
        <v>39078</v>
      </c>
      <c r="L29" s="9">
        <v>0.99516145461953798</v>
      </c>
      <c r="M29" s="10">
        <v>10538</v>
      </c>
      <c r="N29" s="8">
        <v>5541</v>
      </c>
      <c r="O29" s="9">
        <v>0.14179333640411501</v>
      </c>
      <c r="P29" s="10">
        <v>2558</v>
      </c>
      <c r="Q29" s="8">
        <v>1533</v>
      </c>
      <c r="R29" s="9">
        <v>0.276664861938278</v>
      </c>
      <c r="S29" s="9">
        <v>3.9229233840012298E-2</v>
      </c>
      <c r="T29" s="9">
        <v>6.5458825937867907E-2</v>
      </c>
      <c r="U29" s="9">
        <v>0.24274055798064101</v>
      </c>
      <c r="V29" s="11">
        <v>0</v>
      </c>
      <c r="W29" s="62"/>
      <c r="X29" s="57"/>
      <c r="Y29" s="57"/>
    </row>
    <row r="30" spans="1:25">
      <c r="A30" s="97"/>
      <c r="B30" s="97"/>
      <c r="C30" s="100"/>
      <c r="D30" s="61" t="s">
        <v>268</v>
      </c>
      <c r="E30" s="7">
        <v>44483.635595717598</v>
      </c>
      <c r="F30" s="41" t="s">
        <v>375</v>
      </c>
      <c r="G30" s="42">
        <v>11</v>
      </c>
      <c r="H30" s="43">
        <f t="shared" ref="H30:H37" si="3">G30/P29</f>
        <v>4.3002345582486314E-3</v>
      </c>
      <c r="I30" s="43">
        <f t="shared" ref="I30:I37" si="4">+G30/K$28</f>
        <v>2.8148830544040126E-4</v>
      </c>
      <c r="J30" s="8">
        <v>39268</v>
      </c>
      <c r="K30" s="8">
        <v>39078</v>
      </c>
      <c r="L30" s="9">
        <v>0.99516145461953798</v>
      </c>
      <c r="M30" s="10">
        <v>10538</v>
      </c>
      <c r="N30" s="8">
        <v>5541</v>
      </c>
      <c r="O30" s="9">
        <v>0.14179333640411501</v>
      </c>
      <c r="P30" s="10">
        <v>2558</v>
      </c>
      <c r="Q30" s="8">
        <v>1533</v>
      </c>
      <c r="R30" s="9">
        <v>0.276664861938278</v>
      </c>
      <c r="S30" s="9">
        <v>3.9229233840012298E-2</v>
      </c>
      <c r="T30" s="9">
        <v>6.5458825937867907E-2</v>
      </c>
      <c r="U30" s="9">
        <v>0.24274055798064101</v>
      </c>
      <c r="V30" s="11">
        <v>0</v>
      </c>
      <c r="W30" s="62"/>
      <c r="X30" s="57"/>
      <c r="Y30" s="57"/>
    </row>
    <row r="31" spans="1:25">
      <c r="A31" s="97"/>
      <c r="B31" s="97"/>
      <c r="C31" s="100"/>
      <c r="D31" s="61" t="s">
        <v>268</v>
      </c>
      <c r="E31" s="7">
        <v>44483.635595717598</v>
      </c>
      <c r="F31" s="41" t="s">
        <v>376</v>
      </c>
      <c r="G31" s="42">
        <v>20</v>
      </c>
      <c r="H31" s="43">
        <f t="shared" si="3"/>
        <v>7.8186082877247844E-3</v>
      </c>
      <c r="I31" s="43">
        <f t="shared" si="4"/>
        <v>5.1179691898254774E-4</v>
      </c>
      <c r="J31" s="8">
        <v>39268</v>
      </c>
      <c r="K31" s="8">
        <v>39078</v>
      </c>
      <c r="L31" s="9">
        <v>0.99516145461953798</v>
      </c>
      <c r="M31" s="10">
        <v>10538</v>
      </c>
      <c r="N31" s="8">
        <v>5541</v>
      </c>
      <c r="O31" s="9">
        <v>0.14179333640411501</v>
      </c>
      <c r="P31" s="10">
        <v>2558</v>
      </c>
      <c r="Q31" s="8">
        <v>1533</v>
      </c>
      <c r="R31" s="9">
        <v>0.276664861938278</v>
      </c>
      <c r="S31" s="9">
        <v>3.9229233840012298E-2</v>
      </c>
      <c r="T31" s="9">
        <v>6.5458825937867907E-2</v>
      </c>
      <c r="U31" s="9">
        <v>0.24274055798064101</v>
      </c>
      <c r="V31" s="11">
        <v>0</v>
      </c>
      <c r="W31" s="62"/>
      <c r="X31" s="57"/>
      <c r="Y31" s="57"/>
    </row>
    <row r="32" spans="1:25">
      <c r="A32" s="97"/>
      <c r="B32" s="97"/>
      <c r="C32" s="100"/>
      <c r="D32" s="61" t="s">
        <v>268</v>
      </c>
      <c r="E32" s="7">
        <v>44483.635595717598</v>
      </c>
      <c r="F32" s="41" t="s">
        <v>170</v>
      </c>
      <c r="G32" s="42">
        <v>38</v>
      </c>
      <c r="H32" s="43">
        <f t="shared" si="3"/>
        <v>1.4855355746677092E-2</v>
      </c>
      <c r="I32" s="43">
        <f t="shared" si="4"/>
        <v>9.724141460668407E-4</v>
      </c>
      <c r="J32" s="8">
        <v>39268</v>
      </c>
      <c r="K32" s="8">
        <v>39078</v>
      </c>
      <c r="L32" s="9">
        <v>0.99516145461953798</v>
      </c>
      <c r="M32" s="10">
        <v>10538</v>
      </c>
      <c r="N32" s="8">
        <v>5541</v>
      </c>
      <c r="O32" s="9">
        <v>0.14179333640411501</v>
      </c>
      <c r="P32" s="10">
        <v>2558</v>
      </c>
      <c r="Q32" s="8">
        <v>1533</v>
      </c>
      <c r="R32" s="9">
        <v>0.276664861938278</v>
      </c>
      <c r="S32" s="9">
        <v>3.9229233840012298E-2</v>
      </c>
      <c r="T32" s="9">
        <v>6.5458825937867907E-2</v>
      </c>
      <c r="U32" s="9">
        <v>0.24274055798064101</v>
      </c>
      <c r="V32" s="11">
        <v>0</v>
      </c>
      <c r="W32" s="62"/>
      <c r="X32" s="57"/>
      <c r="Y32" s="57"/>
    </row>
    <row r="33" spans="1:25">
      <c r="A33" s="97"/>
      <c r="B33" s="97"/>
      <c r="C33" s="100"/>
      <c r="D33" s="61" t="s">
        <v>268</v>
      </c>
      <c r="E33" s="7">
        <v>44483.635595717598</v>
      </c>
      <c r="F33" s="44" t="s">
        <v>68</v>
      </c>
      <c r="G33" s="42">
        <v>16</v>
      </c>
      <c r="H33" s="43">
        <f t="shared" si="3"/>
        <v>6.2548866301798279E-3</v>
      </c>
      <c r="I33" s="43">
        <f t="shared" si="4"/>
        <v>4.0943753518603819E-4</v>
      </c>
      <c r="J33" s="8">
        <v>39268</v>
      </c>
      <c r="K33" s="8">
        <v>39078</v>
      </c>
      <c r="L33" s="9">
        <v>0.99516145461953798</v>
      </c>
      <c r="M33" s="10">
        <v>10538</v>
      </c>
      <c r="N33" s="8">
        <v>5541</v>
      </c>
      <c r="O33" s="9">
        <v>0.14179333640411501</v>
      </c>
      <c r="P33" s="10">
        <v>2558</v>
      </c>
      <c r="Q33" s="8">
        <v>1533</v>
      </c>
      <c r="R33" s="9">
        <v>0.276664861938278</v>
      </c>
      <c r="S33" s="9">
        <v>3.9229233840012298E-2</v>
      </c>
      <c r="T33" s="9">
        <v>6.5458825937867907E-2</v>
      </c>
      <c r="U33" s="9">
        <v>0.24274055798064101</v>
      </c>
      <c r="V33" s="11">
        <v>0</v>
      </c>
      <c r="W33" s="62"/>
      <c r="X33" s="57"/>
      <c r="Y33" s="57"/>
    </row>
    <row r="34" spans="1:25">
      <c r="A34" s="97"/>
      <c r="B34" s="97"/>
      <c r="C34" s="100"/>
      <c r="D34" s="61" t="s">
        <v>268</v>
      </c>
      <c r="E34" s="7">
        <v>44483.635595717598</v>
      </c>
      <c r="F34" s="44" t="s">
        <v>387</v>
      </c>
      <c r="G34" s="42">
        <v>4</v>
      </c>
      <c r="H34" s="43">
        <f t="shared" si="3"/>
        <v>1.563721657544957E-3</v>
      </c>
      <c r="I34" s="43">
        <f t="shared" si="4"/>
        <v>1.0235938379650955E-4</v>
      </c>
      <c r="J34" s="8">
        <v>39268</v>
      </c>
      <c r="K34" s="8">
        <v>39078</v>
      </c>
      <c r="L34" s="9">
        <v>0.99516145461953798</v>
      </c>
      <c r="M34" s="10">
        <v>10538</v>
      </c>
      <c r="N34" s="8">
        <v>5541</v>
      </c>
      <c r="O34" s="9">
        <v>0.14179333640411501</v>
      </c>
      <c r="P34" s="10">
        <v>2558</v>
      </c>
      <c r="Q34" s="8">
        <v>1533</v>
      </c>
      <c r="R34" s="9">
        <v>0.276664861938278</v>
      </c>
      <c r="S34" s="9">
        <v>3.9229233840012298E-2</v>
      </c>
      <c r="T34" s="9">
        <v>6.5458825937867907E-2</v>
      </c>
      <c r="U34" s="9">
        <v>0.24274055798064101</v>
      </c>
      <c r="V34" s="11">
        <v>0</v>
      </c>
      <c r="W34" s="62"/>
      <c r="X34" s="57"/>
      <c r="Y34" s="57"/>
    </row>
    <row r="35" spans="1:25" ht="20.399999999999999">
      <c r="A35" s="97"/>
      <c r="B35" s="97"/>
      <c r="C35" s="100"/>
      <c r="D35" s="61" t="s">
        <v>268</v>
      </c>
      <c r="E35" s="7">
        <v>44483.635595717598</v>
      </c>
      <c r="F35" s="41" t="s">
        <v>66</v>
      </c>
      <c r="G35" s="42">
        <v>6</v>
      </c>
      <c r="H35" s="43">
        <f t="shared" si="3"/>
        <v>2.3455824863174357E-3</v>
      </c>
      <c r="I35" s="43">
        <f t="shared" si="4"/>
        <v>1.5353907569476432E-4</v>
      </c>
      <c r="J35" s="8">
        <v>39268</v>
      </c>
      <c r="K35" s="8">
        <v>39078</v>
      </c>
      <c r="L35" s="9">
        <v>0.99516145461953798</v>
      </c>
      <c r="M35" s="10">
        <v>10538</v>
      </c>
      <c r="N35" s="8">
        <v>5541</v>
      </c>
      <c r="O35" s="9">
        <v>0.14179333640411501</v>
      </c>
      <c r="P35" s="10">
        <v>2558</v>
      </c>
      <c r="Q35" s="8">
        <v>1533</v>
      </c>
      <c r="R35" s="9">
        <v>0.276664861938278</v>
      </c>
      <c r="S35" s="9">
        <v>3.9229233840012298E-2</v>
      </c>
      <c r="T35" s="9">
        <v>6.5458825937867907E-2</v>
      </c>
      <c r="U35" s="9">
        <v>0.24274055798064101</v>
      </c>
      <c r="V35" s="11">
        <v>0</v>
      </c>
      <c r="W35" s="62"/>
      <c r="X35" s="57"/>
      <c r="Y35" s="57"/>
    </row>
    <row r="36" spans="1:25">
      <c r="A36" s="97"/>
      <c r="B36" s="97"/>
      <c r="C36" s="100"/>
      <c r="D36" s="61" t="s">
        <v>268</v>
      </c>
      <c r="E36" s="7">
        <v>44483.635595717598</v>
      </c>
      <c r="F36" s="41" t="s">
        <v>374</v>
      </c>
      <c r="G36" s="42">
        <v>6</v>
      </c>
      <c r="H36" s="43">
        <f t="shared" si="3"/>
        <v>2.3455824863174357E-3</v>
      </c>
      <c r="I36" s="43">
        <f t="shared" si="4"/>
        <v>1.5353907569476432E-4</v>
      </c>
      <c r="J36" s="8">
        <v>39268</v>
      </c>
      <c r="K36" s="8">
        <v>39078</v>
      </c>
      <c r="L36" s="9">
        <v>0.99516145461953798</v>
      </c>
      <c r="M36" s="10">
        <v>10538</v>
      </c>
      <c r="N36" s="8">
        <v>5541</v>
      </c>
      <c r="O36" s="9">
        <v>0.14179333640411501</v>
      </c>
      <c r="P36" s="10">
        <v>2558</v>
      </c>
      <c r="Q36" s="8">
        <v>1533</v>
      </c>
      <c r="R36" s="9">
        <v>0.276664861938278</v>
      </c>
      <c r="S36" s="9">
        <v>3.9229233840012298E-2</v>
      </c>
      <c r="T36" s="9">
        <v>6.5458825937867907E-2</v>
      </c>
      <c r="U36" s="9">
        <v>0.24274055798064101</v>
      </c>
      <c r="V36" s="11">
        <v>0</v>
      </c>
      <c r="W36" s="62"/>
      <c r="X36" s="57"/>
      <c r="Y36" s="57"/>
    </row>
    <row r="37" spans="1:25">
      <c r="A37" s="97"/>
      <c r="B37" s="97"/>
      <c r="C37" s="100"/>
      <c r="D37" s="61" t="s">
        <v>268</v>
      </c>
      <c r="E37" s="7">
        <v>44483.635595717598</v>
      </c>
      <c r="F37" s="41" t="s">
        <v>102</v>
      </c>
      <c r="G37" s="42">
        <v>3</v>
      </c>
      <c r="H37" s="43">
        <f t="shared" si="3"/>
        <v>1.1727912431587178E-3</v>
      </c>
      <c r="I37" s="43">
        <f t="shared" si="4"/>
        <v>7.6769537847382161E-5</v>
      </c>
      <c r="J37" s="8">
        <v>39268</v>
      </c>
      <c r="K37" s="8">
        <v>39078</v>
      </c>
      <c r="L37" s="9">
        <v>0.99516145461953798</v>
      </c>
      <c r="M37" s="10">
        <v>10538</v>
      </c>
      <c r="N37" s="8">
        <v>5541</v>
      </c>
      <c r="O37" s="9">
        <v>0.14179333640411501</v>
      </c>
      <c r="P37" s="10">
        <v>2558</v>
      </c>
      <c r="Q37" s="8">
        <v>1533</v>
      </c>
      <c r="R37" s="9">
        <v>0.276664861938278</v>
      </c>
      <c r="S37" s="9">
        <v>3.9229233840012298E-2</v>
      </c>
      <c r="T37" s="9">
        <v>6.5458825937867907E-2</v>
      </c>
      <c r="U37" s="9">
        <v>0.24274055798064101</v>
      </c>
      <c r="V37" s="11">
        <v>0</v>
      </c>
      <c r="W37" s="62"/>
      <c r="X37" s="57"/>
      <c r="Y37" s="57"/>
    </row>
    <row r="38" spans="1:25">
      <c r="A38" s="97"/>
      <c r="B38" s="97"/>
      <c r="C38" s="100"/>
      <c r="D38" s="61"/>
      <c r="E38" s="7"/>
      <c r="F38" s="7"/>
      <c r="G38" s="7"/>
      <c r="H38" s="7"/>
      <c r="I38" s="7"/>
      <c r="J38" s="8"/>
      <c r="K38" s="8"/>
      <c r="L38" s="9"/>
      <c r="M38" s="10"/>
      <c r="N38" s="8"/>
      <c r="O38" s="9"/>
      <c r="P38" s="10"/>
      <c r="Q38" s="8"/>
      <c r="R38" s="9"/>
      <c r="S38" s="9"/>
      <c r="T38" s="9"/>
      <c r="U38" s="9"/>
      <c r="V38" s="11"/>
      <c r="W38" s="62"/>
      <c r="X38" s="57"/>
      <c r="Y38" s="57"/>
    </row>
    <row r="39" spans="1:25">
      <c r="A39" s="97"/>
      <c r="B39" s="97"/>
      <c r="C39" s="98"/>
      <c r="D39" s="61" t="s">
        <v>270</v>
      </c>
      <c r="E39" s="7">
        <v>44497.437964814802</v>
      </c>
      <c r="F39" s="7"/>
      <c r="G39" s="7"/>
      <c r="H39" s="7"/>
      <c r="I39" s="7"/>
      <c r="J39" s="8">
        <v>39228</v>
      </c>
      <c r="K39" s="8">
        <v>39067</v>
      </c>
      <c r="L39" s="9">
        <v>0.99589578872234097</v>
      </c>
      <c r="M39" s="10">
        <v>10637</v>
      </c>
      <c r="N39" s="8">
        <v>5838</v>
      </c>
      <c r="O39" s="9">
        <v>0.149435585020606</v>
      </c>
      <c r="P39" s="10">
        <v>2427</v>
      </c>
      <c r="Q39" s="8">
        <v>1530</v>
      </c>
      <c r="R39" s="9">
        <v>0.26207605344295998</v>
      </c>
      <c r="S39" s="9">
        <v>3.9163488366140198E-2</v>
      </c>
      <c r="T39" s="9">
        <v>6.2124043310210701E-2</v>
      </c>
      <c r="U39" s="9">
        <v>0.22816583623202</v>
      </c>
      <c r="V39" s="11">
        <v>0.2</v>
      </c>
      <c r="W39" s="62" t="s">
        <v>271</v>
      </c>
      <c r="X39" s="57"/>
      <c r="Y39" s="57"/>
    </row>
    <row r="40" spans="1:25">
      <c r="A40" s="97"/>
      <c r="B40" s="97"/>
      <c r="C40" s="71"/>
      <c r="D40" s="61" t="s">
        <v>270</v>
      </c>
      <c r="E40" s="7">
        <v>44497.437964814802</v>
      </c>
      <c r="F40" s="44" t="s">
        <v>68</v>
      </c>
      <c r="G40" s="42">
        <v>22</v>
      </c>
      <c r="H40" s="43">
        <f t="shared" ref="H40" si="5">G40/P39</f>
        <v>9.0646889163576438E-3</v>
      </c>
      <c r="I40" s="43">
        <f>+G40/K$39</f>
        <v>5.6313512683338882E-4</v>
      </c>
      <c r="J40" s="8">
        <v>39228</v>
      </c>
      <c r="K40" s="8">
        <v>39067</v>
      </c>
      <c r="L40" s="9">
        <v>0.99589578872234097</v>
      </c>
      <c r="M40" s="10">
        <v>10637</v>
      </c>
      <c r="N40" s="8">
        <v>5838</v>
      </c>
      <c r="O40" s="9">
        <v>0.149435585020606</v>
      </c>
      <c r="P40" s="10">
        <v>2427</v>
      </c>
      <c r="Q40" s="8">
        <v>1530</v>
      </c>
      <c r="R40" s="9">
        <v>0.26207605344295998</v>
      </c>
      <c r="S40" s="9">
        <v>3.9163488366140198E-2</v>
      </c>
      <c r="T40" s="9">
        <v>6.2124043310210701E-2</v>
      </c>
      <c r="U40" s="9">
        <v>0.22816583623202</v>
      </c>
      <c r="V40" s="11">
        <v>0.2</v>
      </c>
      <c r="W40" s="62"/>
      <c r="X40" s="57"/>
      <c r="Y40" s="57"/>
    </row>
    <row r="41" spans="1:25">
      <c r="A41" s="97"/>
      <c r="B41" s="97"/>
      <c r="C41" s="71"/>
      <c r="D41" s="61" t="s">
        <v>270</v>
      </c>
      <c r="E41" s="7">
        <v>44497.437964814802</v>
      </c>
      <c r="F41" s="41" t="s">
        <v>387</v>
      </c>
      <c r="G41" s="42">
        <v>4</v>
      </c>
      <c r="H41" s="43">
        <f t="shared" ref="H41:H48" si="6">G41/P40</f>
        <v>1.6481252575195715E-3</v>
      </c>
      <c r="I41" s="43">
        <f t="shared" ref="I41:I48" si="7">+G41/K$39</f>
        <v>1.0238820487879796E-4</v>
      </c>
      <c r="J41" s="8">
        <v>39228</v>
      </c>
      <c r="K41" s="8">
        <v>39067</v>
      </c>
      <c r="L41" s="9">
        <v>0.99589578872234097</v>
      </c>
      <c r="M41" s="10">
        <v>10637</v>
      </c>
      <c r="N41" s="8">
        <v>5838</v>
      </c>
      <c r="O41" s="9">
        <v>0.149435585020606</v>
      </c>
      <c r="P41" s="10">
        <v>2427</v>
      </c>
      <c r="Q41" s="8">
        <v>1530</v>
      </c>
      <c r="R41" s="9">
        <v>0.26207605344295998</v>
      </c>
      <c r="S41" s="9">
        <v>3.9163488366140198E-2</v>
      </c>
      <c r="T41" s="9">
        <v>6.2124043310210701E-2</v>
      </c>
      <c r="U41" s="9">
        <v>0.22816583623202</v>
      </c>
      <c r="V41" s="11">
        <v>0.2</v>
      </c>
      <c r="W41" s="62"/>
      <c r="X41" s="57"/>
      <c r="Y41" s="57"/>
    </row>
    <row r="42" spans="1:25">
      <c r="A42" s="97"/>
      <c r="B42" s="97"/>
      <c r="C42" s="71"/>
      <c r="D42" s="61" t="s">
        <v>270</v>
      </c>
      <c r="E42" s="7">
        <v>44497.437964814802</v>
      </c>
      <c r="F42" s="41" t="s">
        <v>102</v>
      </c>
      <c r="G42" s="42">
        <v>9</v>
      </c>
      <c r="H42" s="43">
        <f t="shared" si="6"/>
        <v>3.708281829419036E-3</v>
      </c>
      <c r="I42" s="43">
        <f t="shared" si="7"/>
        <v>2.3037346097729542E-4</v>
      </c>
      <c r="J42" s="8">
        <v>39228</v>
      </c>
      <c r="K42" s="8">
        <v>39067</v>
      </c>
      <c r="L42" s="9">
        <v>0.99589578872234097</v>
      </c>
      <c r="M42" s="10">
        <v>10637</v>
      </c>
      <c r="N42" s="8">
        <v>5838</v>
      </c>
      <c r="O42" s="9">
        <v>0.149435585020606</v>
      </c>
      <c r="P42" s="10">
        <v>2427</v>
      </c>
      <c r="Q42" s="8">
        <v>1530</v>
      </c>
      <c r="R42" s="9">
        <v>0.26207605344295998</v>
      </c>
      <c r="S42" s="9">
        <v>3.9163488366140198E-2</v>
      </c>
      <c r="T42" s="9">
        <v>6.2124043310210701E-2</v>
      </c>
      <c r="U42" s="9">
        <v>0.22816583623202</v>
      </c>
      <c r="V42" s="11">
        <v>0.2</v>
      </c>
      <c r="W42" s="62"/>
      <c r="X42" s="57"/>
      <c r="Y42" s="57"/>
    </row>
    <row r="43" spans="1:25">
      <c r="A43" s="97"/>
      <c r="B43" s="97"/>
      <c r="C43" s="71"/>
      <c r="D43" s="61" t="s">
        <v>270</v>
      </c>
      <c r="E43" s="7">
        <v>44497.437964814802</v>
      </c>
      <c r="F43" s="41" t="s">
        <v>374</v>
      </c>
      <c r="G43" s="42">
        <v>8</v>
      </c>
      <c r="H43" s="43">
        <f t="shared" si="6"/>
        <v>3.296250515039143E-3</v>
      </c>
      <c r="I43" s="43">
        <f t="shared" si="7"/>
        <v>2.0477640975759593E-4</v>
      </c>
      <c r="J43" s="8">
        <v>39228</v>
      </c>
      <c r="K43" s="8">
        <v>39067</v>
      </c>
      <c r="L43" s="9">
        <v>0.99589578872234097</v>
      </c>
      <c r="M43" s="10">
        <v>10637</v>
      </c>
      <c r="N43" s="8">
        <v>5838</v>
      </c>
      <c r="O43" s="9">
        <v>0.149435585020606</v>
      </c>
      <c r="P43" s="10">
        <v>2427</v>
      </c>
      <c r="Q43" s="8">
        <v>1530</v>
      </c>
      <c r="R43" s="9">
        <v>0.26207605344295998</v>
      </c>
      <c r="S43" s="9">
        <v>3.9163488366140198E-2</v>
      </c>
      <c r="T43" s="9">
        <v>6.2124043310210701E-2</v>
      </c>
      <c r="U43" s="9">
        <v>0.22816583623202</v>
      </c>
      <c r="V43" s="11">
        <v>0.2</v>
      </c>
      <c r="W43" s="62"/>
      <c r="X43" s="57"/>
      <c r="Y43" s="57"/>
    </row>
    <row r="44" spans="1:25" ht="20.399999999999999">
      <c r="A44" s="97"/>
      <c r="B44" s="97"/>
      <c r="C44" s="71"/>
      <c r="D44" s="61" t="s">
        <v>270</v>
      </c>
      <c r="E44" s="7">
        <v>44497.437964814802</v>
      </c>
      <c r="F44" s="44" t="s">
        <v>66</v>
      </c>
      <c r="G44" s="42">
        <v>3</v>
      </c>
      <c r="H44" s="43">
        <f t="shared" si="6"/>
        <v>1.2360939431396785E-3</v>
      </c>
      <c r="I44" s="43">
        <f t="shared" si="7"/>
        <v>7.679115365909847E-5</v>
      </c>
      <c r="J44" s="8">
        <v>39228</v>
      </c>
      <c r="K44" s="8">
        <v>39067</v>
      </c>
      <c r="L44" s="9">
        <v>0.99589578872234097</v>
      </c>
      <c r="M44" s="10">
        <v>10637</v>
      </c>
      <c r="N44" s="8">
        <v>5838</v>
      </c>
      <c r="O44" s="9">
        <v>0.149435585020606</v>
      </c>
      <c r="P44" s="10">
        <v>2427</v>
      </c>
      <c r="Q44" s="8">
        <v>1530</v>
      </c>
      <c r="R44" s="9">
        <v>0.26207605344295998</v>
      </c>
      <c r="S44" s="9">
        <v>3.9163488366140198E-2</v>
      </c>
      <c r="T44" s="9">
        <v>6.2124043310210701E-2</v>
      </c>
      <c r="U44" s="9">
        <v>0.22816583623202</v>
      </c>
      <c r="V44" s="11">
        <v>0.2</v>
      </c>
      <c r="W44" s="62"/>
      <c r="X44" s="57"/>
      <c r="Y44" s="57"/>
    </row>
    <row r="45" spans="1:25">
      <c r="A45" s="97"/>
      <c r="B45" s="97"/>
      <c r="C45" s="71"/>
      <c r="D45" s="61" t="s">
        <v>270</v>
      </c>
      <c r="E45" s="7">
        <v>44497.437964814802</v>
      </c>
      <c r="F45" s="44" t="s">
        <v>170</v>
      </c>
      <c r="G45" s="42">
        <v>31</v>
      </c>
      <c r="H45" s="43">
        <f t="shared" si="6"/>
        <v>1.277297074577668E-2</v>
      </c>
      <c r="I45" s="43">
        <f t="shared" si="7"/>
        <v>7.9350858781068419E-4</v>
      </c>
      <c r="J45" s="8">
        <v>39228</v>
      </c>
      <c r="K45" s="8">
        <v>39067</v>
      </c>
      <c r="L45" s="9">
        <v>0.99589578872234097</v>
      </c>
      <c r="M45" s="10">
        <v>10637</v>
      </c>
      <c r="N45" s="8">
        <v>5838</v>
      </c>
      <c r="O45" s="9">
        <v>0.149435585020606</v>
      </c>
      <c r="P45" s="10">
        <v>2427</v>
      </c>
      <c r="Q45" s="8">
        <v>1530</v>
      </c>
      <c r="R45" s="9">
        <v>0.26207605344295998</v>
      </c>
      <c r="S45" s="9">
        <v>3.9163488366140198E-2</v>
      </c>
      <c r="T45" s="9">
        <v>6.2124043310210701E-2</v>
      </c>
      <c r="U45" s="9">
        <v>0.22816583623202</v>
      </c>
      <c r="V45" s="11">
        <v>0.2</v>
      </c>
      <c r="W45" s="62"/>
      <c r="X45" s="57"/>
      <c r="Y45" s="57"/>
    </row>
    <row r="46" spans="1:25">
      <c r="A46" s="97"/>
      <c r="B46" s="97"/>
      <c r="C46" s="71"/>
      <c r="D46" s="61" t="s">
        <v>270</v>
      </c>
      <c r="E46" s="7">
        <v>44497.437964814802</v>
      </c>
      <c r="F46" s="41" t="s">
        <v>376</v>
      </c>
      <c r="G46" s="42">
        <v>16</v>
      </c>
      <c r="H46" s="43">
        <f t="shared" si="6"/>
        <v>6.592501030078286E-3</v>
      </c>
      <c r="I46" s="43">
        <f t="shared" si="7"/>
        <v>4.0955281951519186E-4</v>
      </c>
      <c r="J46" s="8">
        <v>39228</v>
      </c>
      <c r="K46" s="8">
        <v>39067</v>
      </c>
      <c r="L46" s="9">
        <v>0.99589578872234097</v>
      </c>
      <c r="M46" s="10">
        <v>10637</v>
      </c>
      <c r="N46" s="8">
        <v>5838</v>
      </c>
      <c r="O46" s="9">
        <v>0.149435585020606</v>
      </c>
      <c r="P46" s="10">
        <v>2427</v>
      </c>
      <c r="Q46" s="8">
        <v>1530</v>
      </c>
      <c r="R46" s="9">
        <v>0.26207605344295998</v>
      </c>
      <c r="S46" s="9">
        <v>3.9163488366140198E-2</v>
      </c>
      <c r="T46" s="9">
        <v>6.2124043310210701E-2</v>
      </c>
      <c r="U46" s="9">
        <v>0.22816583623202</v>
      </c>
      <c r="V46" s="11">
        <v>0.2</v>
      </c>
      <c r="W46" s="62"/>
      <c r="X46" s="57"/>
      <c r="Y46" s="57"/>
    </row>
    <row r="47" spans="1:25">
      <c r="A47" s="97"/>
      <c r="B47" s="97"/>
      <c r="C47" s="71"/>
      <c r="D47" s="61" t="s">
        <v>270</v>
      </c>
      <c r="E47" s="7">
        <v>44497.437964814802</v>
      </c>
      <c r="F47" s="41" t="s">
        <v>375</v>
      </c>
      <c r="G47" s="42">
        <v>9</v>
      </c>
      <c r="H47" s="43">
        <f t="shared" si="6"/>
        <v>3.708281829419036E-3</v>
      </c>
      <c r="I47" s="43">
        <f t="shared" si="7"/>
        <v>2.3037346097729542E-4</v>
      </c>
      <c r="J47" s="8">
        <v>39228</v>
      </c>
      <c r="K47" s="8">
        <v>39067</v>
      </c>
      <c r="L47" s="9">
        <v>0.99589578872234097</v>
      </c>
      <c r="M47" s="10">
        <v>10637</v>
      </c>
      <c r="N47" s="8">
        <v>5838</v>
      </c>
      <c r="O47" s="9">
        <v>0.149435585020606</v>
      </c>
      <c r="P47" s="10">
        <v>2427</v>
      </c>
      <c r="Q47" s="8">
        <v>1530</v>
      </c>
      <c r="R47" s="9">
        <v>0.26207605344295998</v>
      </c>
      <c r="S47" s="9">
        <v>3.9163488366140198E-2</v>
      </c>
      <c r="T47" s="9">
        <v>6.2124043310210701E-2</v>
      </c>
      <c r="U47" s="9">
        <v>0.22816583623202</v>
      </c>
      <c r="V47" s="11">
        <v>0.2</v>
      </c>
      <c r="W47" s="62"/>
      <c r="X47" s="57"/>
      <c r="Y47" s="57"/>
    </row>
    <row r="48" spans="1:25">
      <c r="A48" s="97"/>
      <c r="B48" s="97"/>
      <c r="C48" s="71"/>
      <c r="D48" s="61" t="s">
        <v>270</v>
      </c>
      <c r="E48" s="7">
        <v>44497.437964814802</v>
      </c>
      <c r="F48" s="41" t="s">
        <v>105</v>
      </c>
      <c r="G48" s="42">
        <v>12</v>
      </c>
      <c r="H48" s="43">
        <f t="shared" si="6"/>
        <v>4.944375772558714E-3</v>
      </c>
      <c r="I48" s="43">
        <f t="shared" si="7"/>
        <v>3.0716461463639388E-4</v>
      </c>
      <c r="J48" s="8">
        <v>39228</v>
      </c>
      <c r="K48" s="8">
        <v>39067</v>
      </c>
      <c r="L48" s="9">
        <v>0.99589578872234097</v>
      </c>
      <c r="M48" s="10">
        <v>10637</v>
      </c>
      <c r="N48" s="8">
        <v>5838</v>
      </c>
      <c r="O48" s="9">
        <v>0.149435585020606</v>
      </c>
      <c r="P48" s="10">
        <v>2427</v>
      </c>
      <c r="Q48" s="8">
        <v>1530</v>
      </c>
      <c r="R48" s="9">
        <v>0.26207605344295998</v>
      </c>
      <c r="S48" s="9">
        <v>3.9163488366140198E-2</v>
      </c>
      <c r="T48" s="9">
        <v>6.2124043310210701E-2</v>
      </c>
      <c r="U48" s="9">
        <v>0.22816583623202</v>
      </c>
      <c r="V48" s="11">
        <v>0.2</v>
      </c>
      <c r="W48" s="62"/>
      <c r="X48" s="57"/>
      <c r="Y48" s="57"/>
    </row>
    <row r="49" spans="1:25">
      <c r="A49" s="97"/>
      <c r="B49" s="98"/>
      <c r="C49" s="99" t="s">
        <v>199</v>
      </c>
      <c r="D49" s="94"/>
      <c r="E49" s="72" t="s">
        <v>0</v>
      </c>
      <c r="F49" s="72"/>
      <c r="G49" s="72"/>
      <c r="H49" s="72"/>
      <c r="I49" s="72"/>
      <c r="J49" s="15">
        <v>78496</v>
      </c>
      <c r="K49" s="15">
        <v>78145</v>
      </c>
      <c r="L49" s="16">
        <v>0.99552843456991402</v>
      </c>
      <c r="M49" s="17">
        <v>21175</v>
      </c>
      <c r="N49" s="15">
        <v>11379</v>
      </c>
      <c r="O49" s="16">
        <v>0.145613922835754</v>
      </c>
      <c r="P49" s="17">
        <v>4985</v>
      </c>
      <c r="Q49" s="15">
        <v>3063</v>
      </c>
      <c r="R49" s="16">
        <v>0.26918006854732401</v>
      </c>
      <c r="S49" s="16">
        <v>3.9196365730373002E-2</v>
      </c>
      <c r="T49" s="16">
        <v>6.3791669332650805E-2</v>
      </c>
      <c r="U49" s="16">
        <v>0.23541912632821699</v>
      </c>
      <c r="V49" s="72" t="s">
        <v>0</v>
      </c>
      <c r="W49" s="72" t="s">
        <v>0</v>
      </c>
      <c r="X49" s="57"/>
      <c r="Y49" s="57"/>
    </row>
    <row r="50" spans="1:25">
      <c r="A50" s="98"/>
      <c r="B50" s="101" t="s">
        <v>352</v>
      </c>
      <c r="C50" s="93"/>
      <c r="D50" s="94"/>
      <c r="E50" s="64" t="s">
        <v>0</v>
      </c>
      <c r="F50" s="64"/>
      <c r="G50" s="64"/>
      <c r="H50" s="64"/>
      <c r="I50" s="64"/>
      <c r="J50" s="19">
        <v>250818</v>
      </c>
      <c r="K50" s="19">
        <v>249363</v>
      </c>
      <c r="L50" s="20">
        <v>0.99419898093438297</v>
      </c>
      <c r="M50" s="21">
        <v>53582</v>
      </c>
      <c r="N50" s="19">
        <v>32953</v>
      </c>
      <c r="O50" s="20">
        <v>0.13214871492563099</v>
      </c>
      <c r="P50" s="21">
        <v>7192</v>
      </c>
      <c r="Q50" s="19">
        <v>4730</v>
      </c>
      <c r="R50" s="20">
        <v>0.14353776590902201</v>
      </c>
      <c r="S50" s="20">
        <v>1.89683313081732E-2</v>
      </c>
      <c r="T50" s="20">
        <v>2.8841488111708599E-2</v>
      </c>
      <c r="U50" s="20">
        <v>0.13422417976185999</v>
      </c>
      <c r="V50" s="64" t="s">
        <v>0</v>
      </c>
      <c r="W50" s="64" t="s">
        <v>0</v>
      </c>
      <c r="X50" s="57"/>
      <c r="Y50" s="57"/>
    </row>
    <row r="51" spans="1:25">
      <c r="A51" s="92" t="s">
        <v>322</v>
      </c>
      <c r="B51" s="93"/>
      <c r="C51" s="93"/>
      <c r="D51" s="94"/>
      <c r="E51" s="68" t="s">
        <v>0</v>
      </c>
      <c r="F51" s="68"/>
      <c r="G51" s="68"/>
      <c r="H51" s="68"/>
      <c r="I51" s="68"/>
      <c r="J51" s="23">
        <v>250818</v>
      </c>
      <c r="K51" s="23">
        <v>249363</v>
      </c>
      <c r="L51" s="24">
        <v>0.99419898093438297</v>
      </c>
      <c r="M51" s="25">
        <v>53582</v>
      </c>
      <c r="N51" s="23">
        <v>32953</v>
      </c>
      <c r="O51" s="24">
        <v>0.13214871492563099</v>
      </c>
      <c r="P51" s="25">
        <v>7192</v>
      </c>
      <c r="Q51" s="23">
        <v>4730</v>
      </c>
      <c r="R51" s="24">
        <v>0.14353776590902201</v>
      </c>
      <c r="S51" s="24">
        <v>1.89683313081732E-2</v>
      </c>
      <c r="T51" s="24">
        <v>2.8841488111708599E-2</v>
      </c>
      <c r="U51" s="24">
        <v>0.13422417976185999</v>
      </c>
      <c r="V51" s="68" t="s">
        <v>0</v>
      </c>
      <c r="W51" s="68" t="s">
        <v>0</v>
      </c>
      <c r="X51" s="57"/>
      <c r="Y51" s="57"/>
    </row>
    <row r="52" spans="1:25">
      <c r="A52" s="95" t="s">
        <v>323</v>
      </c>
      <c r="B52" s="93"/>
      <c r="C52" s="93"/>
      <c r="D52" s="94"/>
      <c r="E52" s="69" t="s">
        <v>0</v>
      </c>
      <c r="F52" s="69"/>
      <c r="G52" s="69"/>
      <c r="H52" s="69"/>
      <c r="I52" s="69"/>
      <c r="J52" s="27">
        <v>250818</v>
      </c>
      <c r="K52" s="27">
        <v>249363</v>
      </c>
      <c r="L52" s="28">
        <v>0.99419898093438297</v>
      </c>
      <c r="M52" s="29">
        <v>53582</v>
      </c>
      <c r="N52" s="27">
        <v>32953</v>
      </c>
      <c r="O52" s="28">
        <v>0.13214871492563099</v>
      </c>
      <c r="P52" s="29">
        <v>7192</v>
      </c>
      <c r="Q52" s="27">
        <v>4730</v>
      </c>
      <c r="R52" s="28">
        <v>0.14353776590902201</v>
      </c>
      <c r="S52" s="28">
        <v>1.89683313081732E-2</v>
      </c>
      <c r="T52" s="28">
        <v>2.8841488111708599E-2</v>
      </c>
      <c r="U52" s="28">
        <v>0.13422417976185999</v>
      </c>
      <c r="V52" s="69" t="s">
        <v>0</v>
      </c>
      <c r="W52" s="69" t="s">
        <v>0</v>
      </c>
      <c r="X52" s="57"/>
      <c r="Y52" s="57"/>
    </row>
  </sheetData>
  <autoFilter ref="A2:W2" xr:uid="{2F7081A6-FDDA-4B38-A233-F09C69F2FA68}"/>
  <mergeCells count="13">
    <mergeCell ref="A1:E1"/>
    <mergeCell ref="A3:A50"/>
    <mergeCell ref="B3:B49"/>
    <mergeCell ref="C8:D8"/>
    <mergeCell ref="C9:C22"/>
    <mergeCell ref="C25:C26"/>
    <mergeCell ref="C27:D27"/>
    <mergeCell ref="C24:D24"/>
    <mergeCell ref="C28:C39"/>
    <mergeCell ref="C49:D49"/>
    <mergeCell ref="B50:D50"/>
    <mergeCell ref="A51:D51"/>
    <mergeCell ref="A52:D52"/>
  </mergeCells>
  <hyperlinks>
    <hyperlink ref="D3" r:id="rId1" xr:uid="{63134A1D-FA95-4909-A116-A672C874B964}"/>
    <hyperlink ref="D9" r:id="rId2" xr:uid="{3B0FF3E3-0AB2-4B78-B63B-86369FA6D6FD}"/>
    <hyperlink ref="D12" r:id="rId3" xr:uid="{450F1ED8-3B75-41C3-B62E-F2E2C6E79582}"/>
    <hyperlink ref="D15" r:id="rId4" xr:uid="{D780DA9B-D2F9-485C-8CBD-47801B64C440}"/>
    <hyperlink ref="D19" r:id="rId5" xr:uid="{8327B8E6-E3F4-4BEE-883F-1AC342A313BB}"/>
    <hyperlink ref="D22" r:id="rId6" xr:uid="{596CA3D2-AD96-41E2-8968-3F872185F2F7}"/>
    <hyperlink ref="D25" r:id="rId7" xr:uid="{ADB09364-648D-46F5-87AD-6095968EB3ED}"/>
    <hyperlink ref="D26" r:id="rId8" xr:uid="{8DFB0283-350F-4395-AA64-513AD38E0BE2}"/>
    <hyperlink ref="D28" r:id="rId9" xr:uid="{3805BFB5-FC2E-468C-A8A2-A4B47CF82BE5}"/>
    <hyperlink ref="D39" r:id="rId10" xr:uid="{864A802C-76E3-4F1E-96F2-D561B654FD77}"/>
    <hyperlink ref="D4" r:id="rId11" xr:uid="{DABDC587-5617-4382-B3EF-E9E5619BA907}"/>
    <hyperlink ref="D5" r:id="rId12" xr:uid="{9BC287E1-1F52-4623-BECA-259C14A6631C}"/>
    <hyperlink ref="D6" r:id="rId13" xr:uid="{93943404-F491-4252-AB35-239F1A1E700A}"/>
    <hyperlink ref="D7" r:id="rId14" xr:uid="{9BB1CA42-C01B-4CEC-9003-DBE033E21FDD}"/>
    <hyperlink ref="D10" r:id="rId15" xr:uid="{7E08463F-CA12-4FCA-A9A4-8BC45F163AB2}"/>
    <hyperlink ref="D13" r:id="rId16" xr:uid="{F1584FE7-9D07-4263-B79E-251E6EB4FC2D}"/>
    <hyperlink ref="D16" r:id="rId17" xr:uid="{97AC6D75-EB9F-49DE-8CC7-9259E182DC2F}"/>
    <hyperlink ref="D17" r:id="rId18" xr:uid="{EE3695E5-B592-4502-A0C0-C01F904036B2}"/>
    <hyperlink ref="D20" r:id="rId19" xr:uid="{ACBB7D97-EE66-4C0F-911A-C35EFA2697BB}"/>
    <hyperlink ref="D23" r:id="rId20" xr:uid="{CC517A20-9240-403F-A752-6865C47D43A9}"/>
    <hyperlink ref="D29" r:id="rId21" xr:uid="{A5A5AE68-0731-4B0E-997C-883D378D27E0}"/>
    <hyperlink ref="D30" r:id="rId22" xr:uid="{1BC9EEDB-374E-44C5-9A0C-CF2E68438FE5}"/>
    <hyperlink ref="D31" r:id="rId23" xr:uid="{B3A735AB-637B-42A3-8460-122C086E6991}"/>
    <hyperlink ref="D32" r:id="rId24" xr:uid="{39F58A97-89E8-4667-BD22-296C6110064A}"/>
    <hyperlink ref="D33" r:id="rId25" xr:uid="{C9930B3F-49B6-4647-BA3D-186E751EFA1D}"/>
    <hyperlink ref="D34" r:id="rId26" xr:uid="{022DAA09-DFB9-4D8D-8278-247F560A31F9}"/>
    <hyperlink ref="D35" r:id="rId27" xr:uid="{DA2132CA-D4BA-424F-A3D8-879770C0838A}"/>
    <hyperlink ref="D36" r:id="rId28" xr:uid="{FB07756C-21A0-41B2-A659-F63E02259B45}"/>
    <hyperlink ref="D37" r:id="rId29" xr:uid="{185660E7-D4AE-4F41-8181-7F5AAA8BB761}"/>
    <hyperlink ref="D40" r:id="rId30" xr:uid="{081A6234-44A8-4B58-9FEF-C817422D924A}"/>
    <hyperlink ref="D41" r:id="rId31" xr:uid="{DC436D3F-12D9-4F2F-99DC-1B8935CC014D}"/>
    <hyperlink ref="D42" r:id="rId32" xr:uid="{E2282885-10DA-4020-AD37-29310D9419CC}"/>
    <hyperlink ref="D43" r:id="rId33" xr:uid="{D5FEEFCC-3BD0-46B5-94F9-EB7FB0E2E8E3}"/>
    <hyperlink ref="D44" r:id="rId34" xr:uid="{75CB65EE-2A41-4AEC-A7BB-9B2E7069A4D8}"/>
    <hyperlink ref="D45" r:id="rId35" xr:uid="{1BB11A24-B0AE-4BC1-B777-05ACEC6E05AF}"/>
    <hyperlink ref="D46" r:id="rId36" xr:uid="{EA4023B8-607C-4799-9277-5B0D7FCA7F2F}"/>
    <hyperlink ref="D47" r:id="rId37" xr:uid="{CA7ECB2D-2B6E-412F-8005-3C4408D8E579}"/>
    <hyperlink ref="D48" r:id="rId38" xr:uid="{39D31AC8-55D4-454A-A8FC-AC27026385A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DBA8-0878-4B56-94B1-F80CDF8FBF7A}">
  <dimension ref="A1:Y83"/>
  <sheetViews>
    <sheetView topLeftCell="E1" workbookViewId="0">
      <selection activeCell="F10" sqref="F10:I10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/>
    <col min="12" max="12" width="9.21875" style="58" customWidth="1"/>
    <col min="13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24" width="5.88671875" style="58" customWidth="1"/>
    <col min="25" max="25" width="255" style="58" customWidth="1"/>
    <col min="26" max="16384" width="8.88671875" style="58"/>
  </cols>
  <sheetData>
    <row r="1" spans="1:25" s="40" customFormat="1" ht="44.1" customHeight="1">
      <c r="A1" s="77" t="s">
        <v>359</v>
      </c>
      <c r="B1" s="78"/>
      <c r="C1" s="78"/>
      <c r="D1" s="78"/>
      <c r="E1" s="7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 t="s">
        <v>0</v>
      </c>
      <c r="W1" s="38" t="s">
        <v>0</v>
      </c>
    </row>
    <row r="2" spans="1:25" ht="31.8">
      <c r="A2" s="59" t="s">
        <v>1</v>
      </c>
      <c r="B2" s="60" t="s">
        <v>2</v>
      </c>
      <c r="C2" s="59" t="s">
        <v>3</v>
      </c>
      <c r="D2" s="59" t="s">
        <v>4</v>
      </c>
      <c r="E2" s="60" t="s">
        <v>5</v>
      </c>
      <c r="F2" s="35" t="s">
        <v>61</v>
      </c>
      <c r="G2" s="36" t="s">
        <v>62</v>
      </c>
      <c r="H2" s="37" t="s">
        <v>63</v>
      </c>
      <c r="I2" s="37" t="s">
        <v>64</v>
      </c>
      <c r="J2" s="60" t="s">
        <v>6</v>
      </c>
      <c r="K2" s="60" t="s">
        <v>7</v>
      </c>
      <c r="L2" s="60" t="s">
        <v>8</v>
      </c>
      <c r="M2" s="60" t="s">
        <v>11</v>
      </c>
      <c r="N2" s="60" t="s">
        <v>9</v>
      </c>
      <c r="O2" s="60" t="s">
        <v>10</v>
      </c>
      <c r="P2" s="60" t="s">
        <v>15</v>
      </c>
      <c r="Q2" s="60" t="s">
        <v>12</v>
      </c>
      <c r="R2" s="60" t="s">
        <v>14</v>
      </c>
      <c r="S2" s="60" t="s">
        <v>13</v>
      </c>
      <c r="T2" s="60" t="s">
        <v>16</v>
      </c>
      <c r="U2" s="60" t="s">
        <v>17</v>
      </c>
      <c r="V2" s="60" t="s">
        <v>20</v>
      </c>
      <c r="W2" s="60" t="s">
        <v>21</v>
      </c>
      <c r="X2" s="57"/>
      <c r="Y2" s="57"/>
    </row>
    <row r="3" spans="1:25">
      <c r="A3" s="96" t="s">
        <v>22</v>
      </c>
      <c r="B3" s="88">
        <v>44501</v>
      </c>
      <c r="C3" s="96" t="s">
        <v>23</v>
      </c>
      <c r="D3" s="61" t="s">
        <v>272</v>
      </c>
      <c r="E3" s="7">
        <v>44501.333726307901</v>
      </c>
      <c r="F3" s="7"/>
      <c r="G3" s="7"/>
      <c r="H3" s="7"/>
      <c r="I3" s="7"/>
      <c r="J3" s="8">
        <v>42620</v>
      </c>
      <c r="K3" s="8">
        <v>42375</v>
      </c>
      <c r="L3" s="9">
        <v>0.99425152510558401</v>
      </c>
      <c r="M3" s="10">
        <v>8050</v>
      </c>
      <c r="N3" s="8">
        <v>5351</v>
      </c>
      <c r="O3" s="9">
        <v>0.126277286135693</v>
      </c>
      <c r="P3" s="10">
        <v>850</v>
      </c>
      <c r="Q3" s="8">
        <v>627</v>
      </c>
      <c r="R3" s="9">
        <v>0.117174359932723</v>
      </c>
      <c r="S3" s="9">
        <v>1.47964601769912E-2</v>
      </c>
      <c r="T3" s="9">
        <v>2.0058997050147499E-2</v>
      </c>
      <c r="U3" s="9">
        <v>0.105590062111801</v>
      </c>
      <c r="V3" s="11">
        <v>1.3</v>
      </c>
      <c r="W3" s="62" t="s">
        <v>273</v>
      </c>
      <c r="X3" s="57"/>
      <c r="Y3" s="57"/>
    </row>
    <row r="4" spans="1:25">
      <c r="A4" s="102"/>
      <c r="B4" s="89"/>
      <c r="C4" s="102"/>
      <c r="D4" s="61" t="s">
        <v>272</v>
      </c>
      <c r="E4" s="7">
        <v>44501.333726307901</v>
      </c>
      <c r="F4" s="41" t="s">
        <v>388</v>
      </c>
      <c r="G4" s="42">
        <v>370</v>
      </c>
      <c r="H4" s="43">
        <f>G4/P$4</f>
        <v>0.43529411764705883</v>
      </c>
      <c r="I4" s="43">
        <f>+G4/K$4</f>
        <v>8.7315634218289081E-3</v>
      </c>
      <c r="J4" s="8">
        <v>42620</v>
      </c>
      <c r="K4" s="8">
        <v>42375</v>
      </c>
      <c r="L4" s="9">
        <v>0.99425152510558401</v>
      </c>
      <c r="M4" s="10">
        <v>8050</v>
      </c>
      <c r="N4" s="8">
        <v>5351</v>
      </c>
      <c r="O4" s="9">
        <v>0.126277286135693</v>
      </c>
      <c r="P4" s="10">
        <v>850</v>
      </c>
      <c r="Q4" s="8">
        <v>627</v>
      </c>
      <c r="R4" s="9">
        <v>0.117174359932723</v>
      </c>
      <c r="S4" s="9">
        <v>1.47964601769912E-2</v>
      </c>
      <c r="T4" s="9">
        <v>2.0058997050147499E-2</v>
      </c>
      <c r="U4" s="9">
        <v>0.105590062111801</v>
      </c>
      <c r="V4" s="11">
        <v>1.3</v>
      </c>
      <c r="W4" s="62"/>
      <c r="X4" s="57"/>
      <c r="Y4" s="57"/>
    </row>
    <row r="5" spans="1:25">
      <c r="A5" s="102"/>
      <c r="B5" s="89"/>
      <c r="C5" s="102"/>
      <c r="D5" s="61" t="s">
        <v>272</v>
      </c>
      <c r="E5" s="7">
        <v>44501.333726307901</v>
      </c>
      <c r="F5" s="41" t="s">
        <v>89</v>
      </c>
      <c r="G5" s="42">
        <v>289</v>
      </c>
      <c r="H5" s="43">
        <f t="shared" ref="H5:H6" si="0">G5/P$4</f>
        <v>0.34</v>
      </c>
      <c r="I5" s="43">
        <f t="shared" ref="I5:I6" si="1">+G5/K$4</f>
        <v>6.8200589970501477E-3</v>
      </c>
      <c r="J5" s="8">
        <v>42620</v>
      </c>
      <c r="K5" s="8">
        <v>42375</v>
      </c>
      <c r="L5" s="9">
        <v>0.99425152510558401</v>
      </c>
      <c r="M5" s="10">
        <v>8050</v>
      </c>
      <c r="N5" s="8">
        <v>5351</v>
      </c>
      <c r="O5" s="9">
        <v>0.126277286135693</v>
      </c>
      <c r="P5" s="10">
        <v>850</v>
      </c>
      <c r="Q5" s="8">
        <v>627</v>
      </c>
      <c r="R5" s="9">
        <v>0.117174359932723</v>
      </c>
      <c r="S5" s="9">
        <v>1.47964601769912E-2</v>
      </c>
      <c r="T5" s="9">
        <v>2.0058997050147499E-2</v>
      </c>
      <c r="U5" s="9">
        <v>0.105590062111801</v>
      </c>
      <c r="V5" s="11">
        <v>1.3</v>
      </c>
      <c r="W5" s="62"/>
      <c r="X5" s="57"/>
      <c r="Y5" s="57"/>
    </row>
    <row r="6" spans="1:25">
      <c r="A6" s="102"/>
      <c r="B6" s="89"/>
      <c r="C6" s="102"/>
      <c r="D6" s="61" t="s">
        <v>272</v>
      </c>
      <c r="E6" s="7">
        <v>44501.333726307901</v>
      </c>
      <c r="F6" s="41" t="s">
        <v>389</v>
      </c>
      <c r="G6" s="42">
        <v>75</v>
      </c>
      <c r="H6" s="43">
        <f t="shared" si="0"/>
        <v>8.8235294117647065E-2</v>
      </c>
      <c r="I6" s="43">
        <f t="shared" si="1"/>
        <v>1.7699115044247787E-3</v>
      </c>
      <c r="J6" s="8">
        <v>42620</v>
      </c>
      <c r="K6" s="8">
        <v>42375</v>
      </c>
      <c r="L6" s="9">
        <v>0.99425152510558401</v>
      </c>
      <c r="M6" s="10">
        <v>8050</v>
      </c>
      <c r="N6" s="8">
        <v>5351</v>
      </c>
      <c r="O6" s="9">
        <v>0.126277286135693</v>
      </c>
      <c r="P6" s="10">
        <v>850</v>
      </c>
      <c r="Q6" s="8">
        <v>627</v>
      </c>
      <c r="R6" s="9">
        <v>0.117174359932723</v>
      </c>
      <c r="S6" s="9">
        <v>1.47964601769912E-2</v>
      </c>
      <c r="T6" s="9">
        <v>2.0058997050147499E-2</v>
      </c>
      <c r="U6" s="9">
        <v>0.105590062111801</v>
      </c>
      <c r="V6" s="11">
        <v>1.3</v>
      </c>
      <c r="W6" s="62"/>
      <c r="X6" s="57"/>
      <c r="Y6" s="57"/>
    </row>
    <row r="7" spans="1:25">
      <c r="A7" s="102"/>
      <c r="B7" s="89"/>
      <c r="C7" s="102"/>
      <c r="D7" s="61" t="s">
        <v>272</v>
      </c>
      <c r="E7" s="7">
        <v>44501.333726307901</v>
      </c>
      <c r="F7" s="41" t="s">
        <v>390</v>
      </c>
      <c r="G7" s="42">
        <v>11</v>
      </c>
      <c r="H7" s="43">
        <f t="shared" ref="H7" si="2">G7/P$4</f>
        <v>1.2941176470588235E-2</v>
      </c>
      <c r="I7" s="43">
        <f t="shared" ref="I7" si="3">+G7/K$4</f>
        <v>2.5958702064896754E-4</v>
      </c>
      <c r="J7" s="8">
        <v>42620</v>
      </c>
      <c r="K7" s="8">
        <v>42375</v>
      </c>
      <c r="L7" s="9">
        <v>0.99425152510558401</v>
      </c>
      <c r="M7" s="10">
        <v>8050</v>
      </c>
      <c r="N7" s="8">
        <v>5351</v>
      </c>
      <c r="O7" s="9">
        <v>0.126277286135693</v>
      </c>
      <c r="P7" s="10">
        <v>850</v>
      </c>
      <c r="Q7" s="8">
        <v>627</v>
      </c>
      <c r="R7" s="9">
        <v>0.117174359932723</v>
      </c>
      <c r="S7" s="9">
        <v>1.47964601769912E-2</v>
      </c>
      <c r="T7" s="9">
        <v>2.0058997050147499E-2</v>
      </c>
      <c r="U7" s="9">
        <v>0.105590062111801</v>
      </c>
      <c r="V7" s="11">
        <v>1.3</v>
      </c>
      <c r="W7" s="62"/>
      <c r="X7" s="57"/>
      <c r="Y7" s="57"/>
    </row>
    <row r="8" spans="1:25">
      <c r="A8" s="102"/>
      <c r="B8" s="89"/>
      <c r="C8" s="102"/>
      <c r="D8" s="61"/>
      <c r="E8" s="7"/>
      <c r="F8" s="7"/>
      <c r="G8" s="7"/>
      <c r="H8" s="7"/>
      <c r="I8" s="7"/>
      <c r="J8" s="8"/>
      <c r="K8" s="8"/>
      <c r="L8" s="9"/>
      <c r="M8" s="10"/>
      <c r="N8" s="8"/>
      <c r="O8" s="9"/>
      <c r="P8" s="10"/>
      <c r="Q8" s="8"/>
      <c r="R8" s="9"/>
      <c r="S8" s="9"/>
      <c r="T8" s="9"/>
      <c r="U8" s="9"/>
      <c r="V8" s="11"/>
      <c r="W8" s="62"/>
      <c r="X8" s="57"/>
      <c r="Y8" s="57"/>
    </row>
    <row r="9" spans="1:25">
      <c r="A9" s="97"/>
      <c r="B9" s="97"/>
      <c r="C9" s="97"/>
      <c r="D9" s="61" t="s">
        <v>274</v>
      </c>
      <c r="E9" s="7">
        <v>44503.335028588001</v>
      </c>
      <c r="F9" s="7"/>
      <c r="G9" s="7"/>
      <c r="H9" s="7"/>
      <c r="I9" s="7"/>
      <c r="J9" s="8">
        <v>42565</v>
      </c>
      <c r="K9" s="8">
        <v>42273</v>
      </c>
      <c r="L9" s="9">
        <v>0.99313990367673</v>
      </c>
      <c r="M9" s="10">
        <v>8046</v>
      </c>
      <c r="N9" s="8">
        <v>5225</v>
      </c>
      <c r="O9" s="9">
        <v>0.12360135310955001</v>
      </c>
      <c r="P9" s="10">
        <v>557</v>
      </c>
      <c r="Q9" s="8">
        <v>399</v>
      </c>
      <c r="R9" s="9">
        <v>7.6363636363636397E-2</v>
      </c>
      <c r="S9" s="9">
        <v>9.4386487829110806E-3</v>
      </c>
      <c r="T9" s="9">
        <v>1.31762590778984E-2</v>
      </c>
      <c r="U9" s="9">
        <v>6.9226945065871195E-2</v>
      </c>
      <c r="V9" s="11">
        <v>0.6</v>
      </c>
      <c r="W9" s="62" t="s">
        <v>275</v>
      </c>
      <c r="X9" s="57"/>
      <c r="Y9" s="57"/>
    </row>
    <row r="10" spans="1:25" ht="20.399999999999999">
      <c r="A10" s="97"/>
      <c r="B10" s="97"/>
      <c r="C10" s="97"/>
      <c r="D10" s="61" t="s">
        <v>274</v>
      </c>
      <c r="E10" s="7">
        <v>44503.335028588001</v>
      </c>
      <c r="F10" s="41" t="s">
        <v>391</v>
      </c>
      <c r="G10" s="42">
        <v>8</v>
      </c>
      <c r="H10" s="43">
        <f>G10/P$9</f>
        <v>1.4362657091561939E-2</v>
      </c>
      <c r="I10" s="43">
        <f>+G10/K$9</f>
        <v>1.8924609088543515E-4</v>
      </c>
      <c r="J10" s="8">
        <v>42565</v>
      </c>
      <c r="K10" s="8">
        <v>42273</v>
      </c>
      <c r="L10" s="9">
        <v>0.99313990367673</v>
      </c>
      <c r="M10" s="10">
        <v>8046</v>
      </c>
      <c r="N10" s="8">
        <v>5225</v>
      </c>
      <c r="O10" s="9">
        <v>0.12360135310955001</v>
      </c>
      <c r="P10" s="10">
        <v>557</v>
      </c>
      <c r="Q10" s="8">
        <v>399</v>
      </c>
      <c r="R10" s="9">
        <v>7.6363636363636397E-2</v>
      </c>
      <c r="S10" s="9">
        <v>9.4386487829110806E-3</v>
      </c>
      <c r="T10" s="9">
        <v>1.31762590778984E-2</v>
      </c>
      <c r="U10" s="9">
        <v>6.9226945065871195E-2</v>
      </c>
      <c r="V10" s="11">
        <v>0.6</v>
      </c>
      <c r="W10" s="62"/>
      <c r="X10" s="57"/>
      <c r="Y10" s="57"/>
    </row>
    <row r="11" spans="1:25">
      <c r="A11" s="97"/>
      <c r="B11" s="97"/>
      <c r="C11" s="97"/>
      <c r="D11" s="61" t="s">
        <v>274</v>
      </c>
      <c r="E11" s="7">
        <v>44503.335028588001</v>
      </c>
      <c r="F11" s="41" t="s">
        <v>392</v>
      </c>
      <c r="G11" s="42">
        <v>57</v>
      </c>
      <c r="H11" s="43">
        <f t="shared" ref="H11:H16" si="4">G11/P$9</f>
        <v>0.10233393177737882</v>
      </c>
      <c r="I11" s="43">
        <f t="shared" ref="I11:I16" si="5">+G11/K$9</f>
        <v>1.3483783975587254E-3</v>
      </c>
      <c r="J11" s="8">
        <v>42565</v>
      </c>
      <c r="K11" s="8">
        <v>42273</v>
      </c>
      <c r="L11" s="9">
        <v>0.99313990367673</v>
      </c>
      <c r="M11" s="10">
        <v>8046</v>
      </c>
      <c r="N11" s="8">
        <v>5225</v>
      </c>
      <c r="O11" s="9">
        <v>0.12360135310955001</v>
      </c>
      <c r="P11" s="10">
        <v>557</v>
      </c>
      <c r="Q11" s="8">
        <v>399</v>
      </c>
      <c r="R11" s="9">
        <v>7.6363636363636397E-2</v>
      </c>
      <c r="S11" s="9">
        <v>9.4386487829110806E-3</v>
      </c>
      <c r="T11" s="9">
        <v>1.31762590778984E-2</v>
      </c>
      <c r="U11" s="9">
        <v>6.9226945065871195E-2</v>
      </c>
      <c r="V11" s="11">
        <v>0.6</v>
      </c>
      <c r="W11" s="62"/>
      <c r="X11" s="57"/>
      <c r="Y11" s="57"/>
    </row>
    <row r="12" spans="1:25">
      <c r="A12" s="97"/>
      <c r="B12" s="97"/>
      <c r="C12" s="97"/>
      <c r="D12" s="61" t="s">
        <v>274</v>
      </c>
      <c r="E12" s="7">
        <v>44503.335028588001</v>
      </c>
      <c r="F12" s="41" t="s">
        <v>393</v>
      </c>
      <c r="G12" s="42">
        <v>34</v>
      </c>
      <c r="H12" s="43">
        <f t="shared" si="4"/>
        <v>6.1041292639138239E-2</v>
      </c>
      <c r="I12" s="43">
        <f t="shared" si="5"/>
        <v>8.0429588626309938E-4</v>
      </c>
      <c r="J12" s="8">
        <v>42565</v>
      </c>
      <c r="K12" s="8">
        <v>42273</v>
      </c>
      <c r="L12" s="9">
        <v>0.99313990367673</v>
      </c>
      <c r="M12" s="10">
        <v>8046</v>
      </c>
      <c r="N12" s="8">
        <v>5225</v>
      </c>
      <c r="O12" s="9">
        <v>0.12360135310955001</v>
      </c>
      <c r="P12" s="10">
        <v>557</v>
      </c>
      <c r="Q12" s="8">
        <v>399</v>
      </c>
      <c r="R12" s="9">
        <v>7.6363636363636397E-2</v>
      </c>
      <c r="S12" s="9">
        <v>9.4386487829110806E-3</v>
      </c>
      <c r="T12" s="9">
        <v>1.31762590778984E-2</v>
      </c>
      <c r="U12" s="9">
        <v>6.9226945065871195E-2</v>
      </c>
      <c r="V12" s="11">
        <v>0.6</v>
      </c>
      <c r="W12" s="62"/>
      <c r="X12" s="57"/>
      <c r="Y12" s="57"/>
    </row>
    <row r="13" spans="1:25">
      <c r="A13" s="97"/>
      <c r="B13" s="97"/>
      <c r="C13" s="97"/>
      <c r="D13" s="61" t="s">
        <v>274</v>
      </c>
      <c r="E13" s="7">
        <v>44503.335028588001</v>
      </c>
      <c r="F13" s="41" t="s">
        <v>394</v>
      </c>
      <c r="G13" s="42">
        <v>55</v>
      </c>
      <c r="H13" s="43">
        <f t="shared" si="4"/>
        <v>9.8743267504488336E-2</v>
      </c>
      <c r="I13" s="43">
        <f t="shared" si="5"/>
        <v>1.3010668748373666E-3</v>
      </c>
      <c r="J13" s="8">
        <v>42565</v>
      </c>
      <c r="K13" s="8">
        <v>42273</v>
      </c>
      <c r="L13" s="9">
        <v>0.99313990367673</v>
      </c>
      <c r="M13" s="10">
        <v>8046</v>
      </c>
      <c r="N13" s="8">
        <v>5225</v>
      </c>
      <c r="O13" s="9">
        <v>0.12360135310955001</v>
      </c>
      <c r="P13" s="10">
        <v>557</v>
      </c>
      <c r="Q13" s="8">
        <v>399</v>
      </c>
      <c r="R13" s="9">
        <v>7.6363636363636397E-2</v>
      </c>
      <c r="S13" s="9">
        <v>9.4386487829110806E-3</v>
      </c>
      <c r="T13" s="9">
        <v>1.31762590778984E-2</v>
      </c>
      <c r="U13" s="9">
        <v>6.9226945065871195E-2</v>
      </c>
      <c r="V13" s="11">
        <v>0.6</v>
      </c>
      <c r="W13" s="62"/>
      <c r="X13" s="57"/>
      <c r="Y13" s="57"/>
    </row>
    <row r="14" spans="1:25">
      <c r="A14" s="97"/>
      <c r="B14" s="97"/>
      <c r="C14" s="97"/>
      <c r="D14" s="61" t="s">
        <v>274</v>
      </c>
      <c r="E14" s="7">
        <v>44503.335028588001</v>
      </c>
      <c r="F14" s="41" t="s">
        <v>395</v>
      </c>
      <c r="G14" s="42">
        <v>80</v>
      </c>
      <c r="H14" s="43">
        <f t="shared" si="4"/>
        <v>0.14362657091561939</v>
      </c>
      <c r="I14" s="43">
        <f t="shared" si="5"/>
        <v>1.8924609088543515E-3</v>
      </c>
      <c r="J14" s="8">
        <v>42565</v>
      </c>
      <c r="K14" s="8">
        <v>42273</v>
      </c>
      <c r="L14" s="9">
        <v>0.99313990367673</v>
      </c>
      <c r="M14" s="10">
        <v>8046</v>
      </c>
      <c r="N14" s="8">
        <v>5225</v>
      </c>
      <c r="O14" s="9">
        <v>0.12360135310955001</v>
      </c>
      <c r="P14" s="10">
        <v>557</v>
      </c>
      <c r="Q14" s="8">
        <v>399</v>
      </c>
      <c r="R14" s="9">
        <v>7.6363636363636397E-2</v>
      </c>
      <c r="S14" s="9">
        <v>9.4386487829110806E-3</v>
      </c>
      <c r="T14" s="9">
        <v>1.31762590778984E-2</v>
      </c>
      <c r="U14" s="9">
        <v>6.9226945065871195E-2</v>
      </c>
      <c r="V14" s="11">
        <v>0.6</v>
      </c>
      <c r="W14" s="62"/>
      <c r="X14" s="57"/>
      <c r="Y14" s="57"/>
    </row>
    <row r="15" spans="1:25">
      <c r="A15" s="97"/>
      <c r="B15" s="97"/>
      <c r="C15" s="97"/>
      <c r="D15" s="61" t="s">
        <v>274</v>
      </c>
      <c r="E15" s="7">
        <v>44503.335028588001</v>
      </c>
      <c r="F15" s="41" t="s">
        <v>396</v>
      </c>
      <c r="G15" s="42">
        <v>76</v>
      </c>
      <c r="H15" s="43">
        <f t="shared" si="4"/>
        <v>0.13644524236983843</v>
      </c>
      <c r="I15" s="43">
        <f t="shared" si="5"/>
        <v>1.7978378634116339E-3</v>
      </c>
      <c r="J15" s="8">
        <v>42565</v>
      </c>
      <c r="K15" s="8">
        <v>42273</v>
      </c>
      <c r="L15" s="9">
        <v>0.99313990367673</v>
      </c>
      <c r="M15" s="10">
        <v>8046</v>
      </c>
      <c r="N15" s="8">
        <v>5225</v>
      </c>
      <c r="O15" s="9">
        <v>0.12360135310955001</v>
      </c>
      <c r="P15" s="10">
        <v>557</v>
      </c>
      <c r="Q15" s="8">
        <v>399</v>
      </c>
      <c r="R15" s="9">
        <v>7.6363636363636397E-2</v>
      </c>
      <c r="S15" s="9">
        <v>9.4386487829110806E-3</v>
      </c>
      <c r="T15" s="9">
        <v>1.31762590778984E-2</v>
      </c>
      <c r="U15" s="9">
        <v>6.9226945065871195E-2</v>
      </c>
      <c r="V15" s="11">
        <v>0.6</v>
      </c>
      <c r="W15" s="62"/>
      <c r="X15" s="57"/>
      <c r="Y15" s="57"/>
    </row>
    <row r="16" spans="1:25">
      <c r="A16" s="97"/>
      <c r="B16" s="97"/>
      <c r="C16" s="97"/>
      <c r="D16" s="61" t="s">
        <v>274</v>
      </c>
      <c r="E16" s="7">
        <v>44503.335028588001</v>
      </c>
      <c r="F16" s="41" t="s">
        <v>397</v>
      </c>
      <c r="G16" s="42">
        <v>48</v>
      </c>
      <c r="H16" s="43">
        <f t="shared" si="4"/>
        <v>8.6175942549371637E-2</v>
      </c>
      <c r="I16" s="43">
        <f t="shared" si="5"/>
        <v>1.1354765453126109E-3</v>
      </c>
      <c r="J16" s="8">
        <v>42565</v>
      </c>
      <c r="K16" s="8">
        <v>42273</v>
      </c>
      <c r="L16" s="9">
        <v>0.99313990367673</v>
      </c>
      <c r="M16" s="10">
        <v>8046</v>
      </c>
      <c r="N16" s="8">
        <v>5225</v>
      </c>
      <c r="O16" s="9">
        <v>0.12360135310955001</v>
      </c>
      <c r="P16" s="10">
        <v>557</v>
      </c>
      <c r="Q16" s="8">
        <v>399</v>
      </c>
      <c r="R16" s="9">
        <v>7.6363636363636397E-2</v>
      </c>
      <c r="S16" s="9">
        <v>9.4386487829110806E-3</v>
      </c>
      <c r="T16" s="9">
        <v>1.31762590778984E-2</v>
      </c>
      <c r="U16" s="9">
        <v>6.9226945065871195E-2</v>
      </c>
      <c r="V16" s="11">
        <v>0.6</v>
      </c>
      <c r="W16" s="62"/>
      <c r="X16" s="57"/>
      <c r="Y16" s="57"/>
    </row>
    <row r="17" spans="1:25">
      <c r="A17" s="97"/>
      <c r="B17" s="97"/>
      <c r="C17" s="97"/>
      <c r="D17" s="61" t="s">
        <v>274</v>
      </c>
      <c r="E17" s="7">
        <v>44503.335028588001</v>
      </c>
      <c r="F17" s="41" t="s">
        <v>398</v>
      </c>
      <c r="G17" s="42">
        <v>2</v>
      </c>
      <c r="H17" s="43">
        <f t="shared" ref="H17" si="6">G17/P$9</f>
        <v>3.5906642728904849E-3</v>
      </c>
      <c r="I17" s="43">
        <f t="shared" ref="I17" si="7">+G17/K$9</f>
        <v>4.7311522721358787E-5</v>
      </c>
      <c r="J17" s="8">
        <v>42565</v>
      </c>
      <c r="K17" s="8">
        <v>42273</v>
      </c>
      <c r="L17" s="9">
        <v>0.99313990367673</v>
      </c>
      <c r="M17" s="10">
        <v>8046</v>
      </c>
      <c r="N17" s="8">
        <v>5225</v>
      </c>
      <c r="O17" s="9">
        <v>0.12360135310955001</v>
      </c>
      <c r="P17" s="10">
        <v>557</v>
      </c>
      <c r="Q17" s="8">
        <v>399</v>
      </c>
      <c r="R17" s="9">
        <v>7.6363636363636397E-2</v>
      </c>
      <c r="S17" s="9">
        <v>9.4386487829110806E-3</v>
      </c>
      <c r="T17" s="9">
        <v>1.31762590778984E-2</v>
      </c>
      <c r="U17" s="9">
        <v>6.9226945065871195E-2</v>
      </c>
      <c r="V17" s="11">
        <v>0.6</v>
      </c>
      <c r="W17" s="62"/>
      <c r="X17" s="57"/>
      <c r="Y17" s="57"/>
    </row>
    <row r="18" spans="1:25">
      <c r="A18" s="97"/>
      <c r="B18" s="97"/>
      <c r="C18" s="97"/>
      <c r="D18" s="61"/>
      <c r="E18" s="7"/>
      <c r="F18" s="7"/>
      <c r="G18" s="7"/>
      <c r="H18" s="7"/>
      <c r="I18" s="7"/>
      <c r="J18" s="8"/>
      <c r="K18" s="8"/>
      <c r="L18" s="9"/>
      <c r="M18" s="10"/>
      <c r="N18" s="8"/>
      <c r="O18" s="9"/>
      <c r="P18" s="10"/>
      <c r="Q18" s="8"/>
      <c r="R18" s="9"/>
      <c r="S18" s="9"/>
      <c r="T18" s="9"/>
      <c r="U18" s="9"/>
      <c r="V18" s="11"/>
      <c r="W18" s="62"/>
      <c r="X18" s="57"/>
      <c r="Y18" s="57"/>
    </row>
    <row r="19" spans="1:25" ht="20.399999999999999">
      <c r="A19" s="97"/>
      <c r="B19" s="97"/>
      <c r="C19" s="97"/>
      <c r="D19" s="61" t="s">
        <v>276</v>
      </c>
      <c r="E19" s="7">
        <v>44505.336285844904</v>
      </c>
      <c r="F19" s="7"/>
      <c r="G19" s="7"/>
      <c r="H19" s="7"/>
      <c r="I19" s="7"/>
      <c r="J19" s="8">
        <v>42533</v>
      </c>
      <c r="K19" s="8">
        <v>42269</v>
      </c>
      <c r="L19" s="9">
        <v>0.99379305480450497</v>
      </c>
      <c r="M19" s="10">
        <v>8181</v>
      </c>
      <c r="N19" s="8">
        <v>5388</v>
      </c>
      <c r="O19" s="9">
        <v>0.12746930374506099</v>
      </c>
      <c r="P19" s="10">
        <v>501</v>
      </c>
      <c r="Q19" s="8">
        <v>392</v>
      </c>
      <c r="R19" s="9">
        <v>7.2754268745360104E-2</v>
      </c>
      <c r="S19" s="9">
        <v>9.2739359814521301E-3</v>
      </c>
      <c r="T19" s="9">
        <v>1.18526579762947E-2</v>
      </c>
      <c r="U19" s="9">
        <v>6.1239457279061202E-2</v>
      </c>
      <c r="V19" s="11">
        <v>1.4</v>
      </c>
      <c r="W19" s="62" t="s">
        <v>260</v>
      </c>
      <c r="X19" s="57"/>
      <c r="Y19" s="57"/>
    </row>
    <row r="20" spans="1:25">
      <c r="A20" s="97"/>
      <c r="B20" s="97"/>
      <c r="C20" s="97"/>
      <c r="D20" s="61" t="s">
        <v>276</v>
      </c>
      <c r="E20" s="7">
        <v>44505.336285844904</v>
      </c>
      <c r="F20" s="41" t="s">
        <v>399</v>
      </c>
      <c r="G20" s="42">
        <v>357</v>
      </c>
      <c r="H20" s="43">
        <f>G20/P$19</f>
        <v>0.71257485029940115</v>
      </c>
      <c r="I20" s="43">
        <f>+G20/K$19</f>
        <v>8.4459059831081887E-3</v>
      </c>
      <c r="J20" s="8">
        <v>42533</v>
      </c>
      <c r="K20" s="8">
        <v>42269</v>
      </c>
      <c r="L20" s="9">
        <v>0.99379305480450497</v>
      </c>
      <c r="M20" s="10">
        <v>8181</v>
      </c>
      <c r="N20" s="8">
        <v>5388</v>
      </c>
      <c r="O20" s="9">
        <v>0.12746930374506099</v>
      </c>
      <c r="P20" s="10">
        <v>501</v>
      </c>
      <c r="Q20" s="8">
        <v>392</v>
      </c>
      <c r="R20" s="9">
        <v>7.2754268745360104E-2</v>
      </c>
      <c r="S20" s="9">
        <v>9.2739359814521301E-3</v>
      </c>
      <c r="T20" s="9">
        <v>1.18526579762947E-2</v>
      </c>
      <c r="U20" s="9">
        <v>6.1239457279061202E-2</v>
      </c>
      <c r="V20" s="11">
        <v>1.4</v>
      </c>
      <c r="W20" s="62"/>
      <c r="X20" s="57"/>
      <c r="Y20" s="57"/>
    </row>
    <row r="21" spans="1:25">
      <c r="A21" s="97"/>
      <c r="B21" s="97"/>
      <c r="C21" s="97"/>
      <c r="D21" s="61"/>
      <c r="E21" s="7"/>
      <c r="F21" s="7"/>
      <c r="G21" s="7"/>
      <c r="H21" s="7"/>
      <c r="I21" s="7"/>
      <c r="J21" s="8"/>
      <c r="K21" s="8"/>
      <c r="L21" s="9"/>
      <c r="M21" s="10"/>
      <c r="N21" s="8"/>
      <c r="O21" s="9"/>
      <c r="P21" s="10"/>
      <c r="Q21" s="8"/>
      <c r="R21" s="9"/>
      <c r="S21" s="9"/>
      <c r="T21" s="9"/>
      <c r="U21" s="9"/>
      <c r="V21" s="11"/>
      <c r="W21" s="62"/>
      <c r="X21" s="57"/>
      <c r="Y21" s="57"/>
    </row>
    <row r="22" spans="1:25">
      <c r="A22" s="97"/>
      <c r="B22" s="97"/>
      <c r="C22" s="97"/>
      <c r="D22" s="61" t="s">
        <v>277</v>
      </c>
      <c r="E22" s="7">
        <v>44507.750187465303</v>
      </c>
      <c r="F22" s="7"/>
      <c r="G22" s="7"/>
      <c r="H22" s="7"/>
      <c r="I22" s="7"/>
      <c r="J22" s="8">
        <v>42493</v>
      </c>
      <c r="K22" s="8">
        <v>42237</v>
      </c>
      <c r="L22" s="9">
        <v>0.99397547831407496</v>
      </c>
      <c r="M22" s="10">
        <v>8493</v>
      </c>
      <c r="N22" s="8">
        <v>5730</v>
      </c>
      <c r="O22" s="9">
        <v>0.13566304425030201</v>
      </c>
      <c r="P22" s="10">
        <v>586</v>
      </c>
      <c r="Q22" s="8">
        <v>451</v>
      </c>
      <c r="R22" s="9">
        <v>7.8708551483420597E-2</v>
      </c>
      <c r="S22" s="9">
        <v>1.06778417027725E-2</v>
      </c>
      <c r="T22" s="9">
        <v>1.3874091436418301E-2</v>
      </c>
      <c r="U22" s="9">
        <v>6.8997998351583698E-2</v>
      </c>
      <c r="V22" s="11">
        <v>0.6</v>
      </c>
      <c r="W22" s="62" t="s">
        <v>266</v>
      </c>
      <c r="X22" s="57"/>
      <c r="Y22" s="57"/>
    </row>
    <row r="23" spans="1:25">
      <c r="A23" s="97"/>
      <c r="B23" s="97"/>
      <c r="C23" s="97"/>
      <c r="D23" s="61" t="s">
        <v>277</v>
      </c>
      <c r="E23" s="7">
        <v>44507.750187465303</v>
      </c>
      <c r="F23" s="41" t="s">
        <v>400</v>
      </c>
      <c r="G23" s="42">
        <v>238</v>
      </c>
      <c r="H23" s="43">
        <f>G23/P$22</f>
        <v>0.4061433447098976</v>
      </c>
      <c r="I23" s="43">
        <f>+G23/K$22</f>
        <v>5.6348699007978788E-3</v>
      </c>
      <c r="J23" s="8">
        <v>42493</v>
      </c>
      <c r="K23" s="8">
        <v>42237</v>
      </c>
      <c r="L23" s="9">
        <v>0.99397547831407496</v>
      </c>
      <c r="M23" s="10">
        <v>8493</v>
      </c>
      <c r="N23" s="8">
        <v>5730</v>
      </c>
      <c r="O23" s="9">
        <v>0.13566304425030201</v>
      </c>
      <c r="P23" s="10">
        <v>586</v>
      </c>
      <c r="Q23" s="8">
        <v>451</v>
      </c>
      <c r="R23" s="9">
        <v>7.8708551483420597E-2</v>
      </c>
      <c r="S23" s="9">
        <v>1.06778417027725E-2</v>
      </c>
      <c r="T23" s="9">
        <v>1.3874091436418301E-2</v>
      </c>
      <c r="U23" s="9">
        <v>6.8997998351583698E-2</v>
      </c>
      <c r="V23" s="11">
        <v>0.6</v>
      </c>
      <c r="W23" s="62"/>
      <c r="X23" s="57"/>
      <c r="Y23" s="57"/>
    </row>
    <row r="24" spans="1:25">
      <c r="A24" s="97"/>
      <c r="B24" s="97"/>
      <c r="C24" s="97"/>
      <c r="D24" s="61"/>
      <c r="E24" s="7"/>
      <c r="F24" s="7"/>
      <c r="G24" s="7"/>
      <c r="H24" s="7"/>
      <c r="I24" s="7"/>
      <c r="J24" s="8"/>
      <c r="K24" s="8"/>
      <c r="L24" s="9"/>
      <c r="M24" s="10"/>
      <c r="N24" s="8"/>
      <c r="O24" s="9"/>
      <c r="P24" s="10"/>
      <c r="Q24" s="8"/>
      <c r="R24" s="9"/>
      <c r="S24" s="9"/>
      <c r="T24" s="9"/>
      <c r="U24" s="9"/>
      <c r="V24" s="11"/>
      <c r="W24" s="62"/>
      <c r="X24" s="57"/>
      <c r="Y24" s="57"/>
    </row>
    <row r="25" spans="1:25">
      <c r="A25" s="97"/>
      <c r="B25" s="97"/>
      <c r="C25" s="97"/>
      <c r="D25" s="61" t="s">
        <v>278</v>
      </c>
      <c r="E25" s="7">
        <v>44509.333623645798</v>
      </c>
      <c r="F25" s="7"/>
      <c r="G25" s="7"/>
      <c r="H25" s="7"/>
      <c r="I25" s="7"/>
      <c r="J25" s="8">
        <v>42446</v>
      </c>
      <c r="K25" s="8">
        <v>42183</v>
      </c>
      <c r="L25" s="9">
        <v>0.99380389200395802</v>
      </c>
      <c r="M25" s="10">
        <v>7487</v>
      </c>
      <c r="N25" s="8">
        <v>5159</v>
      </c>
      <c r="O25" s="9">
        <v>0.12230045278903801</v>
      </c>
      <c r="P25" s="10">
        <v>273</v>
      </c>
      <c r="Q25" s="8">
        <v>207</v>
      </c>
      <c r="R25" s="9">
        <v>4.0124055049428203E-2</v>
      </c>
      <c r="S25" s="9">
        <v>4.9071901002773598E-3</v>
      </c>
      <c r="T25" s="9">
        <v>6.47180143659768E-3</v>
      </c>
      <c r="U25" s="9">
        <v>3.6463202885000698E-2</v>
      </c>
      <c r="V25" s="11">
        <v>0.6</v>
      </c>
      <c r="W25" s="62" t="s">
        <v>279</v>
      </c>
      <c r="X25" s="57"/>
      <c r="Y25" s="57"/>
    </row>
    <row r="26" spans="1:25" ht="20.399999999999999">
      <c r="A26" s="97"/>
      <c r="B26" s="97"/>
      <c r="C26" s="97"/>
      <c r="D26" s="61" t="s">
        <v>278</v>
      </c>
      <c r="E26" s="7">
        <v>44509.333623645798</v>
      </c>
      <c r="F26" s="41" t="s">
        <v>401</v>
      </c>
      <c r="G26" s="42">
        <v>169</v>
      </c>
      <c r="H26" s="43">
        <f>G26/P$25</f>
        <v>0.61904761904761907</v>
      </c>
      <c r="I26" s="43">
        <f>+G26/K$25</f>
        <v>4.0063532702747555E-3</v>
      </c>
      <c r="J26" s="8">
        <v>42446</v>
      </c>
      <c r="K26" s="8">
        <v>42183</v>
      </c>
      <c r="L26" s="9">
        <v>0.99380389200395802</v>
      </c>
      <c r="M26" s="10">
        <v>7487</v>
      </c>
      <c r="N26" s="8">
        <v>5159</v>
      </c>
      <c r="O26" s="9">
        <v>0.12230045278903801</v>
      </c>
      <c r="P26" s="10">
        <v>273</v>
      </c>
      <c r="Q26" s="8">
        <v>207</v>
      </c>
      <c r="R26" s="9">
        <v>4.0124055049428203E-2</v>
      </c>
      <c r="S26" s="9">
        <v>4.9071901002773598E-3</v>
      </c>
      <c r="T26" s="9">
        <v>6.47180143659768E-3</v>
      </c>
      <c r="U26" s="9">
        <v>3.6463202885000698E-2</v>
      </c>
      <c r="V26" s="11">
        <v>0.6</v>
      </c>
      <c r="W26" s="62"/>
      <c r="X26" s="57"/>
      <c r="Y26" s="57"/>
    </row>
    <row r="27" spans="1:25">
      <c r="A27" s="97"/>
      <c r="B27" s="97"/>
      <c r="C27" s="97"/>
      <c r="D27" s="61"/>
      <c r="E27" s="7"/>
      <c r="F27" s="7"/>
      <c r="G27" s="7"/>
      <c r="H27" s="7"/>
      <c r="I27" s="7"/>
      <c r="J27" s="8"/>
      <c r="K27" s="8"/>
      <c r="L27" s="9"/>
      <c r="M27" s="10"/>
      <c r="N27" s="8"/>
      <c r="O27" s="9"/>
      <c r="P27" s="10"/>
      <c r="Q27" s="8"/>
      <c r="R27" s="9"/>
      <c r="S27" s="9"/>
      <c r="T27" s="9"/>
      <c r="U27" s="9"/>
      <c r="V27" s="11"/>
      <c r="W27" s="62"/>
      <c r="X27" s="57"/>
      <c r="Y27" s="57"/>
    </row>
    <row r="28" spans="1:25">
      <c r="A28" s="97"/>
      <c r="B28" s="97"/>
      <c r="C28" s="97"/>
      <c r="D28" s="61" t="s">
        <v>280</v>
      </c>
      <c r="E28" s="7">
        <v>44512.479280289401</v>
      </c>
      <c r="F28" s="7"/>
      <c r="G28" s="7"/>
      <c r="H28" s="7"/>
      <c r="I28" s="7"/>
      <c r="J28" s="8">
        <v>42310</v>
      </c>
      <c r="K28" s="8">
        <v>42119</v>
      </c>
      <c r="L28" s="9">
        <v>0.99548570077995702</v>
      </c>
      <c r="M28" s="10">
        <v>7405</v>
      </c>
      <c r="N28" s="8">
        <v>5236</v>
      </c>
      <c r="O28" s="9">
        <v>0.124314442413163</v>
      </c>
      <c r="P28" s="10">
        <v>311</v>
      </c>
      <c r="Q28" s="8">
        <v>244</v>
      </c>
      <c r="R28" s="9">
        <v>4.6600458365164299E-2</v>
      </c>
      <c r="S28" s="9">
        <v>5.7931099978632003E-3</v>
      </c>
      <c r="T28" s="9">
        <v>7.38384102186662E-3</v>
      </c>
      <c r="U28" s="9">
        <v>4.1998649561107403E-2</v>
      </c>
      <c r="V28" s="11">
        <v>0.1</v>
      </c>
      <c r="W28" s="62" t="s">
        <v>281</v>
      </c>
      <c r="X28" s="57"/>
      <c r="Y28" s="57"/>
    </row>
    <row r="29" spans="1:25" ht="20.399999999999999">
      <c r="A29" s="97"/>
      <c r="B29" s="97"/>
      <c r="C29" s="97"/>
      <c r="D29" s="61" t="s">
        <v>280</v>
      </c>
      <c r="E29" s="7">
        <v>44512.479280289401</v>
      </c>
      <c r="F29" s="41" t="s">
        <v>402</v>
      </c>
      <c r="G29" s="42">
        <v>217</v>
      </c>
      <c r="H29" s="43">
        <f>G29/P$28</f>
        <v>0.69774919614147912</v>
      </c>
      <c r="I29" s="43">
        <f>+G29/K$28</f>
        <v>5.1520691374439091E-3</v>
      </c>
      <c r="J29" s="8">
        <v>42310</v>
      </c>
      <c r="K29" s="8">
        <v>42119</v>
      </c>
      <c r="L29" s="9">
        <v>0.99548570077995702</v>
      </c>
      <c r="M29" s="10">
        <v>7405</v>
      </c>
      <c r="N29" s="8">
        <v>5236</v>
      </c>
      <c r="O29" s="9">
        <v>0.124314442413163</v>
      </c>
      <c r="P29" s="10">
        <v>311</v>
      </c>
      <c r="Q29" s="8">
        <v>244</v>
      </c>
      <c r="R29" s="9">
        <v>4.6600458365164299E-2</v>
      </c>
      <c r="S29" s="9">
        <v>5.7931099978632003E-3</v>
      </c>
      <c r="T29" s="9">
        <v>7.38384102186662E-3</v>
      </c>
      <c r="U29" s="9">
        <v>4.1998649561107403E-2</v>
      </c>
      <c r="V29" s="11">
        <v>0.1</v>
      </c>
      <c r="W29" s="62"/>
      <c r="X29" s="57"/>
      <c r="Y29" s="57"/>
    </row>
    <row r="30" spans="1:25">
      <c r="A30" s="97"/>
      <c r="B30" s="97"/>
      <c r="C30" s="97"/>
      <c r="D30" s="61"/>
      <c r="E30" s="7"/>
      <c r="F30" s="7"/>
      <c r="G30" s="7"/>
      <c r="H30" s="7"/>
      <c r="I30" s="7"/>
      <c r="J30" s="8"/>
      <c r="K30" s="8"/>
      <c r="L30" s="9"/>
      <c r="M30" s="10"/>
      <c r="N30" s="8"/>
      <c r="O30" s="9"/>
      <c r="P30" s="10"/>
      <c r="Q30" s="8"/>
      <c r="R30" s="9"/>
      <c r="S30" s="9"/>
      <c r="T30" s="9"/>
      <c r="U30" s="9"/>
      <c r="V30" s="11"/>
      <c r="W30" s="62"/>
      <c r="X30" s="57"/>
      <c r="Y30" s="57"/>
    </row>
    <row r="31" spans="1:25">
      <c r="A31" s="97"/>
      <c r="B31" s="97"/>
      <c r="C31" s="97"/>
      <c r="D31" s="61" t="s">
        <v>282</v>
      </c>
      <c r="E31" s="7">
        <v>44518.750207326397</v>
      </c>
      <c r="F31" s="7"/>
      <c r="G31" s="7"/>
      <c r="H31" s="7"/>
      <c r="I31" s="7"/>
      <c r="J31" s="8">
        <v>42273</v>
      </c>
      <c r="K31" s="8">
        <v>42040</v>
      </c>
      <c r="L31" s="9">
        <v>0.99448820760296197</v>
      </c>
      <c r="M31" s="10">
        <v>10289</v>
      </c>
      <c r="N31" s="8">
        <v>6451</v>
      </c>
      <c r="O31" s="9">
        <v>0.15344909609895299</v>
      </c>
      <c r="P31" s="10">
        <v>553</v>
      </c>
      <c r="Q31" s="8">
        <v>359</v>
      </c>
      <c r="R31" s="9">
        <v>5.5650286777243797E-2</v>
      </c>
      <c r="S31" s="9">
        <v>8.5394862036156007E-3</v>
      </c>
      <c r="T31" s="9">
        <v>1.31541389153187E-2</v>
      </c>
      <c r="U31" s="9">
        <v>5.3746719797842402E-2</v>
      </c>
      <c r="V31" s="11">
        <v>1.1000000000000001</v>
      </c>
      <c r="W31" s="62" t="s">
        <v>283</v>
      </c>
      <c r="X31" s="57"/>
      <c r="Y31" s="57"/>
    </row>
    <row r="32" spans="1:25">
      <c r="A32" s="97"/>
      <c r="B32" s="97"/>
      <c r="C32" s="97"/>
      <c r="D32" s="61" t="s">
        <v>282</v>
      </c>
      <c r="E32" s="7">
        <v>44518.750207326397</v>
      </c>
      <c r="F32" s="41" t="s">
        <v>403</v>
      </c>
      <c r="G32" s="42">
        <v>113</v>
      </c>
      <c r="H32" s="43">
        <f>G32/P$31</f>
        <v>0.20433996383363473</v>
      </c>
      <c r="I32" s="43">
        <f>+G32/K$31</f>
        <v>2.6879162702188393E-3</v>
      </c>
      <c r="J32" s="8">
        <v>42273</v>
      </c>
      <c r="K32" s="8">
        <v>42040</v>
      </c>
      <c r="L32" s="9">
        <v>0.99448820760296197</v>
      </c>
      <c r="M32" s="10">
        <v>10289</v>
      </c>
      <c r="N32" s="8">
        <v>6451</v>
      </c>
      <c r="O32" s="9">
        <v>0.15344909609895299</v>
      </c>
      <c r="P32" s="10">
        <v>553</v>
      </c>
      <c r="Q32" s="8">
        <v>359</v>
      </c>
      <c r="R32" s="9">
        <v>5.5650286777243797E-2</v>
      </c>
      <c r="S32" s="9">
        <v>8.5394862036156007E-3</v>
      </c>
      <c r="T32" s="9">
        <v>1.31541389153187E-2</v>
      </c>
      <c r="U32" s="9">
        <v>5.3746719797842402E-2</v>
      </c>
      <c r="V32" s="11">
        <v>1.1000000000000001</v>
      </c>
      <c r="W32" s="62"/>
      <c r="X32" s="57"/>
      <c r="Y32" s="57"/>
    </row>
    <row r="33" spans="1:25">
      <c r="A33" s="97"/>
      <c r="B33" s="97"/>
      <c r="C33" s="97"/>
      <c r="D33" s="61" t="s">
        <v>282</v>
      </c>
      <c r="E33" s="7">
        <v>44518.750207326397</v>
      </c>
      <c r="F33" s="41" t="s">
        <v>404</v>
      </c>
      <c r="G33" s="42">
        <v>60</v>
      </c>
      <c r="H33" s="43">
        <f t="shared" ref="H33:H35" si="8">G33/P$31</f>
        <v>0.10849909584086799</v>
      </c>
      <c r="I33" s="43">
        <f t="shared" ref="I33:I35" si="9">+G33/K$31</f>
        <v>1.4272121788772598E-3</v>
      </c>
      <c r="J33" s="8">
        <v>42273</v>
      </c>
      <c r="K33" s="8">
        <v>42040</v>
      </c>
      <c r="L33" s="9">
        <v>0.99448820760296197</v>
      </c>
      <c r="M33" s="10">
        <v>10289</v>
      </c>
      <c r="N33" s="8">
        <v>6451</v>
      </c>
      <c r="O33" s="9">
        <v>0.15344909609895299</v>
      </c>
      <c r="P33" s="10">
        <v>553</v>
      </c>
      <c r="Q33" s="8">
        <v>359</v>
      </c>
      <c r="R33" s="9">
        <v>5.5650286777243797E-2</v>
      </c>
      <c r="S33" s="9">
        <v>8.5394862036156007E-3</v>
      </c>
      <c r="T33" s="9">
        <v>1.31541389153187E-2</v>
      </c>
      <c r="U33" s="9">
        <v>5.3746719797842402E-2</v>
      </c>
      <c r="V33" s="11">
        <v>1.1000000000000001</v>
      </c>
      <c r="W33" s="62"/>
      <c r="X33" s="57"/>
      <c r="Y33" s="57"/>
    </row>
    <row r="34" spans="1:25" ht="20.399999999999999">
      <c r="A34" s="97"/>
      <c r="B34" s="97"/>
      <c r="C34" s="97"/>
      <c r="D34" s="61" t="s">
        <v>282</v>
      </c>
      <c r="E34" s="7">
        <v>44518.750207326397</v>
      </c>
      <c r="F34" s="41" t="s">
        <v>405</v>
      </c>
      <c r="G34" s="42">
        <v>202</v>
      </c>
      <c r="H34" s="43">
        <f t="shared" si="8"/>
        <v>0.36528028933092227</v>
      </c>
      <c r="I34" s="43">
        <f t="shared" si="9"/>
        <v>4.8049476688867745E-3</v>
      </c>
      <c r="J34" s="8">
        <v>42273</v>
      </c>
      <c r="K34" s="8">
        <v>42040</v>
      </c>
      <c r="L34" s="9">
        <v>0.99448820760296197</v>
      </c>
      <c r="M34" s="10">
        <v>10289</v>
      </c>
      <c r="N34" s="8">
        <v>6451</v>
      </c>
      <c r="O34" s="9">
        <v>0.15344909609895299</v>
      </c>
      <c r="P34" s="10">
        <v>553</v>
      </c>
      <c r="Q34" s="8">
        <v>359</v>
      </c>
      <c r="R34" s="9">
        <v>5.5650286777243797E-2</v>
      </c>
      <c r="S34" s="9">
        <v>8.5394862036156007E-3</v>
      </c>
      <c r="T34" s="9">
        <v>1.31541389153187E-2</v>
      </c>
      <c r="U34" s="9">
        <v>5.3746719797842402E-2</v>
      </c>
      <c r="V34" s="11">
        <v>1.1000000000000001</v>
      </c>
      <c r="W34" s="62"/>
      <c r="X34" s="57"/>
      <c r="Y34" s="57"/>
    </row>
    <row r="35" spans="1:25">
      <c r="A35" s="97"/>
      <c r="B35" s="97"/>
      <c r="C35" s="97"/>
      <c r="D35" s="61" t="s">
        <v>282</v>
      </c>
      <c r="E35" s="7">
        <v>44518.750207326397</v>
      </c>
      <c r="F35" s="41" t="s">
        <v>406</v>
      </c>
      <c r="G35" s="42">
        <v>80</v>
      </c>
      <c r="H35" s="43">
        <f t="shared" si="8"/>
        <v>0.14466546112115733</v>
      </c>
      <c r="I35" s="43">
        <f t="shared" si="9"/>
        <v>1.9029495718363464E-3</v>
      </c>
      <c r="J35" s="8">
        <v>42273</v>
      </c>
      <c r="K35" s="8">
        <v>42040</v>
      </c>
      <c r="L35" s="9">
        <v>0.99448820760296197</v>
      </c>
      <c r="M35" s="10">
        <v>10289</v>
      </c>
      <c r="N35" s="8">
        <v>6451</v>
      </c>
      <c r="O35" s="9">
        <v>0.15344909609895299</v>
      </c>
      <c r="P35" s="10">
        <v>553</v>
      </c>
      <c r="Q35" s="8">
        <v>359</v>
      </c>
      <c r="R35" s="9">
        <v>5.5650286777243797E-2</v>
      </c>
      <c r="S35" s="9">
        <v>8.5394862036156007E-3</v>
      </c>
      <c r="T35" s="9">
        <v>1.31541389153187E-2</v>
      </c>
      <c r="U35" s="9">
        <v>5.3746719797842402E-2</v>
      </c>
      <c r="V35" s="11">
        <v>1.1000000000000001</v>
      </c>
      <c r="W35" s="62"/>
      <c r="X35" s="57"/>
      <c r="Y35" s="57"/>
    </row>
    <row r="36" spans="1:25">
      <c r="A36" s="97"/>
      <c r="B36" s="97"/>
      <c r="C36" s="97"/>
      <c r="D36" s="61"/>
      <c r="E36" s="7"/>
      <c r="F36" s="7"/>
      <c r="G36" s="7"/>
      <c r="H36" s="7"/>
      <c r="I36" s="7"/>
      <c r="J36" s="8"/>
      <c r="K36" s="8"/>
      <c r="L36" s="9"/>
      <c r="M36" s="10"/>
      <c r="N36" s="8"/>
      <c r="O36" s="9"/>
      <c r="P36" s="10"/>
      <c r="Q36" s="8"/>
      <c r="R36" s="9"/>
      <c r="S36" s="9"/>
      <c r="T36" s="9"/>
      <c r="U36" s="9"/>
      <c r="V36" s="11"/>
      <c r="W36" s="62"/>
      <c r="X36" s="57"/>
      <c r="Y36" s="57"/>
    </row>
    <row r="37" spans="1:25">
      <c r="A37" s="97"/>
      <c r="B37" s="97"/>
      <c r="C37" s="97"/>
      <c r="D37" s="61" t="s">
        <v>284</v>
      </c>
      <c r="E37" s="7">
        <v>44519.375323148102</v>
      </c>
      <c r="F37" s="7"/>
      <c r="G37" s="7"/>
      <c r="H37" s="7"/>
      <c r="I37" s="7"/>
      <c r="J37" s="8">
        <v>42192</v>
      </c>
      <c r="K37" s="8">
        <v>42068</v>
      </c>
      <c r="L37" s="9">
        <v>0.99706105422828994</v>
      </c>
      <c r="M37" s="10">
        <v>8461</v>
      </c>
      <c r="N37" s="8">
        <v>5856</v>
      </c>
      <c r="O37" s="9">
        <v>0.13920319482742199</v>
      </c>
      <c r="P37" s="10">
        <v>308</v>
      </c>
      <c r="Q37" s="8">
        <v>231</v>
      </c>
      <c r="R37" s="9">
        <v>3.9446721311475398E-2</v>
      </c>
      <c r="S37" s="9">
        <v>5.4911096320243401E-3</v>
      </c>
      <c r="T37" s="9">
        <v>7.3214795093657897E-3</v>
      </c>
      <c r="U37" s="9">
        <v>3.6402316511050699E-2</v>
      </c>
      <c r="V37" s="11">
        <v>0.1</v>
      </c>
      <c r="W37" s="62" t="s">
        <v>285</v>
      </c>
      <c r="X37" s="57"/>
      <c r="Y37" s="57"/>
    </row>
    <row r="38" spans="1:25">
      <c r="A38" s="97"/>
      <c r="B38" s="97"/>
      <c r="C38" s="97"/>
      <c r="D38" s="61" t="s">
        <v>284</v>
      </c>
      <c r="E38" s="7">
        <v>44519.375323148102</v>
      </c>
      <c r="F38" s="41" t="s">
        <v>407</v>
      </c>
      <c r="G38" s="42">
        <v>63</v>
      </c>
      <c r="H38" s="43">
        <f>G38/P$37</f>
        <v>0.20454545454545456</v>
      </c>
      <c r="I38" s="43">
        <f>+G38/K$37</f>
        <v>1.4975753541884567E-3</v>
      </c>
      <c r="J38" s="8">
        <v>42192</v>
      </c>
      <c r="K38" s="8">
        <v>42068</v>
      </c>
      <c r="L38" s="9">
        <v>0.99706105422828994</v>
      </c>
      <c r="M38" s="10">
        <v>8461</v>
      </c>
      <c r="N38" s="8">
        <v>5856</v>
      </c>
      <c r="O38" s="9">
        <v>0.13920319482742199</v>
      </c>
      <c r="P38" s="10">
        <v>308</v>
      </c>
      <c r="Q38" s="8">
        <v>231</v>
      </c>
      <c r="R38" s="9">
        <v>3.9446721311475398E-2</v>
      </c>
      <c r="S38" s="9">
        <v>5.4911096320243401E-3</v>
      </c>
      <c r="T38" s="9">
        <v>7.3214795093657897E-3</v>
      </c>
      <c r="U38" s="9">
        <v>3.6402316511050699E-2</v>
      </c>
      <c r="V38" s="11">
        <v>0.1</v>
      </c>
      <c r="W38" s="62"/>
      <c r="X38" s="57"/>
      <c r="Y38" s="57"/>
    </row>
    <row r="39" spans="1:25">
      <c r="A39" s="97"/>
      <c r="B39" s="97"/>
      <c r="C39" s="97"/>
      <c r="D39" s="61"/>
      <c r="E39" s="7"/>
      <c r="F39" s="7"/>
      <c r="G39" s="7"/>
      <c r="H39" s="7"/>
      <c r="I39" s="7"/>
      <c r="J39" s="8"/>
      <c r="K39" s="8"/>
      <c r="L39" s="9"/>
      <c r="M39" s="10"/>
      <c r="N39" s="8"/>
      <c r="O39" s="9"/>
      <c r="P39" s="10"/>
      <c r="Q39" s="8"/>
      <c r="R39" s="9"/>
      <c r="S39" s="9"/>
      <c r="T39" s="9"/>
      <c r="U39" s="9"/>
      <c r="V39" s="11"/>
      <c r="W39" s="62"/>
      <c r="X39" s="57"/>
      <c r="Y39" s="57"/>
    </row>
    <row r="40" spans="1:25" ht="20.399999999999999">
      <c r="A40" s="97"/>
      <c r="B40" s="97"/>
      <c r="C40" s="97"/>
      <c r="D40" s="61" t="s">
        <v>286</v>
      </c>
      <c r="E40" s="7">
        <v>44520.333597372701</v>
      </c>
      <c r="F40" s="7"/>
      <c r="G40" s="7"/>
      <c r="H40" s="7"/>
      <c r="I40" s="7"/>
      <c r="J40" s="8">
        <v>42154</v>
      </c>
      <c r="K40" s="8">
        <v>42024</v>
      </c>
      <c r="L40" s="9">
        <v>0.99691606964938095</v>
      </c>
      <c r="M40" s="10">
        <v>7710</v>
      </c>
      <c r="N40" s="8">
        <v>5571</v>
      </c>
      <c r="O40" s="9">
        <v>0.132567104511708</v>
      </c>
      <c r="P40" s="10">
        <v>199</v>
      </c>
      <c r="Q40" s="8">
        <v>142</v>
      </c>
      <c r="R40" s="9">
        <v>2.5489140190271001E-2</v>
      </c>
      <c r="S40" s="9">
        <v>3.3790215115172299E-3</v>
      </c>
      <c r="T40" s="9">
        <v>4.7353893013516099E-3</v>
      </c>
      <c r="U40" s="9">
        <v>2.5810635538261999E-2</v>
      </c>
      <c r="V40" s="11">
        <v>0.1</v>
      </c>
      <c r="W40" s="62" t="s">
        <v>287</v>
      </c>
      <c r="X40" s="57"/>
      <c r="Y40" s="57"/>
    </row>
    <row r="41" spans="1:25" ht="20.399999999999999">
      <c r="A41" s="97"/>
      <c r="B41" s="97"/>
      <c r="C41" s="97"/>
      <c r="D41" s="61" t="s">
        <v>286</v>
      </c>
      <c r="E41" s="7">
        <v>44520.333597372701</v>
      </c>
      <c r="F41" s="41" t="s">
        <v>402</v>
      </c>
      <c r="G41" s="42">
        <v>44</v>
      </c>
      <c r="H41" s="43">
        <f>G41/P$40</f>
        <v>0.22110552763819097</v>
      </c>
      <c r="I41" s="43">
        <f>+G41/K$40</f>
        <v>1.0470207500475918E-3</v>
      </c>
      <c r="J41" s="8">
        <v>42154</v>
      </c>
      <c r="K41" s="8">
        <v>42024</v>
      </c>
      <c r="L41" s="9">
        <v>0.99691606964938095</v>
      </c>
      <c r="M41" s="10">
        <v>7710</v>
      </c>
      <c r="N41" s="8">
        <v>5571</v>
      </c>
      <c r="O41" s="9">
        <v>0.132567104511708</v>
      </c>
      <c r="P41" s="10">
        <v>199</v>
      </c>
      <c r="Q41" s="8">
        <v>142</v>
      </c>
      <c r="R41" s="9">
        <v>2.5489140190271001E-2</v>
      </c>
      <c r="S41" s="9">
        <v>3.3790215115172299E-3</v>
      </c>
      <c r="T41" s="9">
        <v>4.7353893013516099E-3</v>
      </c>
      <c r="U41" s="9">
        <v>2.5810635538261999E-2</v>
      </c>
      <c r="V41" s="11">
        <v>0.1</v>
      </c>
      <c r="W41" s="62"/>
      <c r="X41" s="57"/>
      <c r="Y41" s="57"/>
    </row>
    <row r="42" spans="1:25" ht="20.399999999999999">
      <c r="A42" s="97"/>
      <c r="B42" s="97"/>
      <c r="C42" s="97"/>
      <c r="D42" s="61" t="s">
        <v>286</v>
      </c>
      <c r="E42" s="7">
        <v>44520.333597372701</v>
      </c>
      <c r="F42" s="41" t="s">
        <v>408</v>
      </c>
      <c r="G42" s="42">
        <v>58</v>
      </c>
      <c r="H42" s="43">
        <f t="shared" ref="H42:H44" si="10">G42/P$40</f>
        <v>0.29145728643216079</v>
      </c>
      <c r="I42" s="43">
        <f t="shared" ref="I42:I44" si="11">+G42/K$40</f>
        <v>1.3801637159718257E-3</v>
      </c>
      <c r="J42" s="8">
        <v>42154</v>
      </c>
      <c r="K42" s="8">
        <v>42024</v>
      </c>
      <c r="L42" s="9">
        <v>0.99691606964938095</v>
      </c>
      <c r="M42" s="10">
        <v>7710</v>
      </c>
      <c r="N42" s="8">
        <v>5571</v>
      </c>
      <c r="O42" s="9">
        <v>0.132567104511708</v>
      </c>
      <c r="P42" s="10">
        <v>199</v>
      </c>
      <c r="Q42" s="8">
        <v>142</v>
      </c>
      <c r="R42" s="9">
        <v>2.5489140190271001E-2</v>
      </c>
      <c r="S42" s="9">
        <v>3.3790215115172299E-3</v>
      </c>
      <c r="T42" s="9">
        <v>4.7353893013516099E-3</v>
      </c>
      <c r="U42" s="9">
        <v>2.5810635538261999E-2</v>
      </c>
      <c r="V42" s="11">
        <v>0.1</v>
      </c>
      <c r="W42" s="62"/>
      <c r="X42" s="57"/>
      <c r="Y42" s="57"/>
    </row>
    <row r="43" spans="1:25" ht="20.399999999999999">
      <c r="A43" s="97"/>
      <c r="B43" s="97"/>
      <c r="C43" s="97"/>
      <c r="D43" s="61" t="s">
        <v>286</v>
      </c>
      <c r="E43" s="7">
        <v>44520.333597372701</v>
      </c>
      <c r="F43" s="41" t="s">
        <v>409</v>
      </c>
      <c r="G43" s="42">
        <v>36</v>
      </c>
      <c r="H43" s="43">
        <f t="shared" si="10"/>
        <v>0.18090452261306533</v>
      </c>
      <c r="I43" s="43">
        <f t="shared" si="11"/>
        <v>8.5665334094802965E-4</v>
      </c>
      <c r="J43" s="8">
        <v>42154</v>
      </c>
      <c r="K43" s="8">
        <v>42024</v>
      </c>
      <c r="L43" s="9">
        <v>0.99691606964938095</v>
      </c>
      <c r="M43" s="10">
        <v>7710</v>
      </c>
      <c r="N43" s="8">
        <v>5571</v>
      </c>
      <c r="O43" s="9">
        <v>0.132567104511708</v>
      </c>
      <c r="P43" s="10">
        <v>199</v>
      </c>
      <c r="Q43" s="8">
        <v>142</v>
      </c>
      <c r="R43" s="9">
        <v>2.5489140190271001E-2</v>
      </c>
      <c r="S43" s="9">
        <v>3.3790215115172299E-3</v>
      </c>
      <c r="T43" s="9">
        <v>4.7353893013516099E-3</v>
      </c>
      <c r="U43" s="9">
        <v>2.5810635538261999E-2</v>
      </c>
      <c r="V43" s="11">
        <v>0.1</v>
      </c>
      <c r="W43" s="62"/>
      <c r="X43" s="57"/>
      <c r="Y43" s="57"/>
    </row>
    <row r="44" spans="1:25" ht="20.399999999999999">
      <c r="A44" s="97"/>
      <c r="B44" s="97"/>
      <c r="C44" s="97"/>
      <c r="D44" s="61" t="s">
        <v>286</v>
      </c>
      <c r="E44" s="7">
        <v>44520.333597372701</v>
      </c>
      <c r="F44" s="41" t="s">
        <v>410</v>
      </c>
      <c r="G44" s="42">
        <v>15</v>
      </c>
      <c r="H44" s="43">
        <f t="shared" si="10"/>
        <v>7.5376884422110546E-2</v>
      </c>
      <c r="I44" s="43">
        <f t="shared" si="11"/>
        <v>3.5693889206167903E-4</v>
      </c>
      <c r="J44" s="8">
        <v>42154</v>
      </c>
      <c r="K44" s="8">
        <v>42024</v>
      </c>
      <c r="L44" s="9">
        <v>0.99691606964938095</v>
      </c>
      <c r="M44" s="10">
        <v>7710</v>
      </c>
      <c r="N44" s="8">
        <v>5571</v>
      </c>
      <c r="O44" s="9">
        <v>0.132567104511708</v>
      </c>
      <c r="P44" s="10">
        <v>199</v>
      </c>
      <c r="Q44" s="8">
        <v>142</v>
      </c>
      <c r="R44" s="9">
        <v>2.5489140190271001E-2</v>
      </c>
      <c r="S44" s="9">
        <v>3.3790215115172299E-3</v>
      </c>
      <c r="T44" s="9">
        <v>4.7353893013516099E-3</v>
      </c>
      <c r="U44" s="9">
        <v>2.5810635538261999E-2</v>
      </c>
      <c r="V44" s="11">
        <v>0.1</v>
      </c>
      <c r="W44" s="62"/>
      <c r="X44" s="57"/>
      <c r="Y44" s="57"/>
    </row>
    <row r="45" spans="1:25">
      <c r="A45" s="97"/>
      <c r="B45" s="97"/>
      <c r="C45" s="97"/>
      <c r="D45" s="61"/>
      <c r="E45" s="7"/>
      <c r="F45" s="7"/>
      <c r="G45" s="7"/>
      <c r="H45" s="7"/>
      <c r="I45" s="7"/>
      <c r="J45" s="8"/>
      <c r="K45" s="8"/>
      <c r="L45" s="9"/>
      <c r="M45" s="10"/>
      <c r="N45" s="8"/>
      <c r="O45" s="9"/>
      <c r="P45" s="10"/>
      <c r="Q45" s="8"/>
      <c r="R45" s="9"/>
      <c r="S45" s="9"/>
      <c r="T45" s="9"/>
      <c r="U45" s="9"/>
      <c r="V45" s="11"/>
      <c r="W45" s="62"/>
      <c r="X45" s="57"/>
      <c r="Y45" s="57"/>
    </row>
    <row r="46" spans="1:25" ht="20.399999999999999">
      <c r="A46" s="97"/>
      <c r="B46" s="97"/>
      <c r="C46" s="97"/>
      <c r="D46" s="61" t="s">
        <v>288</v>
      </c>
      <c r="E46" s="7">
        <v>44523.333915011601</v>
      </c>
      <c r="F46" s="7"/>
      <c r="G46" s="7"/>
      <c r="H46" s="7"/>
      <c r="I46" s="7"/>
      <c r="J46" s="8">
        <v>42109</v>
      </c>
      <c r="K46" s="8">
        <v>41987</v>
      </c>
      <c r="L46" s="9">
        <v>0.99710275713030505</v>
      </c>
      <c r="M46" s="10">
        <v>8365</v>
      </c>
      <c r="N46" s="8">
        <v>5969</v>
      </c>
      <c r="O46" s="9">
        <v>0.14216305046800201</v>
      </c>
      <c r="P46" s="10">
        <v>228</v>
      </c>
      <c r="Q46" s="8">
        <v>172</v>
      </c>
      <c r="R46" s="9">
        <v>2.88155469927961E-2</v>
      </c>
      <c r="S46" s="9">
        <v>4.0965060613999604E-3</v>
      </c>
      <c r="T46" s="9">
        <v>5.4302522209255201E-3</v>
      </c>
      <c r="U46" s="9">
        <v>2.7256425582785401E-2</v>
      </c>
      <c r="V46" s="11">
        <v>0.6</v>
      </c>
      <c r="W46" s="62" t="s">
        <v>289</v>
      </c>
      <c r="X46" s="57"/>
      <c r="Y46" s="57"/>
    </row>
    <row r="47" spans="1:25" ht="20.399999999999999">
      <c r="A47" s="97"/>
      <c r="B47" s="97"/>
      <c r="C47" s="97"/>
      <c r="D47" s="61" t="s">
        <v>288</v>
      </c>
      <c r="E47" s="7">
        <v>44523.333915011601</v>
      </c>
      <c r="F47" s="41" t="s">
        <v>411</v>
      </c>
      <c r="G47" s="42">
        <v>124</v>
      </c>
      <c r="H47" s="43">
        <f>G47/P$46</f>
        <v>0.54385964912280704</v>
      </c>
      <c r="I47" s="43">
        <f>+G47/K$46</f>
        <v>2.9532950675208993E-3</v>
      </c>
      <c r="J47" s="8">
        <v>42109</v>
      </c>
      <c r="K47" s="8">
        <v>41987</v>
      </c>
      <c r="L47" s="9">
        <v>0.99710275713030505</v>
      </c>
      <c r="M47" s="10">
        <v>8365</v>
      </c>
      <c r="N47" s="8">
        <v>5969</v>
      </c>
      <c r="O47" s="9">
        <v>0.14216305046800201</v>
      </c>
      <c r="P47" s="10">
        <v>228</v>
      </c>
      <c r="Q47" s="8">
        <v>172</v>
      </c>
      <c r="R47" s="9">
        <v>2.88155469927961E-2</v>
      </c>
      <c r="S47" s="9">
        <v>4.0965060613999604E-3</v>
      </c>
      <c r="T47" s="9">
        <v>5.4302522209255201E-3</v>
      </c>
      <c r="U47" s="9">
        <v>2.7256425582785401E-2</v>
      </c>
      <c r="V47" s="11">
        <v>0.6</v>
      </c>
      <c r="W47" s="62"/>
      <c r="X47" s="57"/>
      <c r="Y47" s="57"/>
    </row>
    <row r="48" spans="1:25">
      <c r="A48" s="97"/>
      <c r="B48" s="97"/>
      <c r="C48" s="97"/>
      <c r="D48" s="61"/>
      <c r="E48" s="7"/>
      <c r="F48" s="7"/>
      <c r="G48" s="7"/>
      <c r="H48" s="7"/>
      <c r="I48" s="7"/>
      <c r="J48" s="8"/>
      <c r="K48" s="8"/>
      <c r="L48" s="9"/>
      <c r="M48" s="10"/>
      <c r="N48" s="8"/>
      <c r="O48" s="9"/>
      <c r="P48" s="10"/>
      <c r="Q48" s="8"/>
      <c r="R48" s="9"/>
      <c r="S48" s="9"/>
      <c r="T48" s="9"/>
      <c r="U48" s="9"/>
      <c r="V48" s="11"/>
      <c r="W48" s="62"/>
      <c r="X48" s="57"/>
      <c r="Y48" s="57"/>
    </row>
    <row r="49" spans="1:25" ht="20.399999999999999">
      <c r="A49" s="97"/>
      <c r="B49" s="97"/>
      <c r="C49" s="97"/>
      <c r="D49" s="61" t="s">
        <v>290</v>
      </c>
      <c r="E49" s="7">
        <v>44524.333738622699</v>
      </c>
      <c r="F49" s="7"/>
      <c r="G49" s="7"/>
      <c r="H49" s="7"/>
      <c r="I49" s="7"/>
      <c r="J49" s="8">
        <v>42068</v>
      </c>
      <c r="K49" s="8">
        <v>41959</v>
      </c>
      <c r="L49" s="9">
        <v>0.99740895692688003</v>
      </c>
      <c r="M49" s="10">
        <v>8192</v>
      </c>
      <c r="N49" s="8">
        <v>5690</v>
      </c>
      <c r="O49" s="9">
        <v>0.135608570270979</v>
      </c>
      <c r="P49" s="10">
        <v>413</v>
      </c>
      <c r="Q49" s="8">
        <v>312</v>
      </c>
      <c r="R49" s="9">
        <v>5.48330404217926E-2</v>
      </c>
      <c r="S49" s="9">
        <v>7.4358302152100902E-3</v>
      </c>
      <c r="T49" s="9">
        <v>9.8429419194928404E-3</v>
      </c>
      <c r="U49" s="9">
        <v>5.04150390625E-2</v>
      </c>
      <c r="V49" s="11">
        <v>0.6</v>
      </c>
      <c r="W49" s="62" t="s">
        <v>291</v>
      </c>
      <c r="X49" s="57"/>
      <c r="Y49" s="57"/>
    </row>
    <row r="50" spans="1:25" ht="20.399999999999999">
      <c r="A50" s="97"/>
      <c r="B50" s="97"/>
      <c r="C50" s="97"/>
      <c r="D50" s="61" t="s">
        <v>290</v>
      </c>
      <c r="E50" s="7">
        <v>44524.333738622699</v>
      </c>
      <c r="F50" s="41" t="s">
        <v>407</v>
      </c>
      <c r="G50" s="42">
        <v>325</v>
      </c>
      <c r="H50" s="43">
        <f>G50/P$49</f>
        <v>0.78692493946731235</v>
      </c>
      <c r="I50" s="43">
        <f>+G50/K$49</f>
        <v>7.7456564741771733E-3</v>
      </c>
      <c r="J50" s="8">
        <v>42068</v>
      </c>
      <c r="K50" s="8">
        <v>41959</v>
      </c>
      <c r="L50" s="9">
        <v>0.99740895692688003</v>
      </c>
      <c r="M50" s="10">
        <v>8192</v>
      </c>
      <c r="N50" s="8">
        <v>5690</v>
      </c>
      <c r="O50" s="9">
        <v>0.135608570270979</v>
      </c>
      <c r="P50" s="10">
        <v>413</v>
      </c>
      <c r="Q50" s="8">
        <v>312</v>
      </c>
      <c r="R50" s="9">
        <v>5.48330404217926E-2</v>
      </c>
      <c r="S50" s="9">
        <v>7.4358302152100902E-3</v>
      </c>
      <c r="T50" s="9">
        <v>9.8429419194928404E-3</v>
      </c>
      <c r="U50" s="9">
        <v>5.04150390625E-2</v>
      </c>
      <c r="V50" s="11">
        <v>0.6</v>
      </c>
      <c r="W50" s="62"/>
      <c r="X50" s="57"/>
      <c r="Y50" s="57"/>
    </row>
    <row r="51" spans="1:25">
      <c r="A51" s="97"/>
      <c r="B51" s="97"/>
      <c r="C51" s="97"/>
      <c r="D51" s="61"/>
      <c r="E51" s="7"/>
      <c r="F51" s="7"/>
      <c r="G51" s="7"/>
      <c r="H51" s="7"/>
      <c r="I51" s="7"/>
      <c r="J51" s="8"/>
      <c r="K51" s="8"/>
      <c r="L51" s="9"/>
      <c r="M51" s="10"/>
      <c r="N51" s="8"/>
      <c r="O51" s="9"/>
      <c r="P51" s="10"/>
      <c r="Q51" s="8"/>
      <c r="R51" s="9"/>
      <c r="S51" s="9"/>
      <c r="T51" s="9"/>
      <c r="U51" s="9"/>
      <c r="V51" s="11"/>
      <c r="W51" s="62"/>
      <c r="X51" s="57"/>
      <c r="Y51" s="57"/>
    </row>
    <row r="52" spans="1:25" ht="20.399999999999999">
      <c r="A52" s="97"/>
      <c r="B52" s="97"/>
      <c r="C52" s="97"/>
      <c r="D52" s="61" t="s">
        <v>292</v>
      </c>
      <c r="E52" s="7">
        <v>44526.333573182899</v>
      </c>
      <c r="F52" s="7"/>
      <c r="G52" s="7"/>
      <c r="H52" s="7"/>
      <c r="I52" s="7"/>
      <c r="J52" s="8">
        <v>42027</v>
      </c>
      <c r="K52" s="8">
        <v>41888</v>
      </c>
      <c r="L52" s="9">
        <v>0.99669260237466395</v>
      </c>
      <c r="M52" s="10">
        <v>6889</v>
      </c>
      <c r="N52" s="8">
        <v>5051</v>
      </c>
      <c r="O52" s="9">
        <v>0.12058346065698999</v>
      </c>
      <c r="P52" s="10">
        <v>131</v>
      </c>
      <c r="Q52" s="8">
        <v>77</v>
      </c>
      <c r="R52" s="9">
        <v>1.52445060384082E-2</v>
      </c>
      <c r="S52" s="9">
        <v>1.8382352941176501E-3</v>
      </c>
      <c r="T52" s="9">
        <v>3.1273873185637901E-3</v>
      </c>
      <c r="U52" s="9">
        <v>1.9015822325446401E-2</v>
      </c>
      <c r="V52" s="11">
        <v>0.1</v>
      </c>
      <c r="W52" s="62" t="s">
        <v>293</v>
      </c>
      <c r="X52" s="57"/>
      <c r="Y52" s="57"/>
    </row>
    <row r="53" spans="1:25" ht="20.399999999999999">
      <c r="A53" s="97"/>
      <c r="B53" s="97"/>
      <c r="C53" s="97"/>
      <c r="D53" s="61" t="s">
        <v>292</v>
      </c>
      <c r="E53" s="7">
        <v>44526.333573182899</v>
      </c>
      <c r="F53" s="41" t="s">
        <v>402</v>
      </c>
      <c r="G53" s="42">
        <v>20</v>
      </c>
      <c r="H53" s="43">
        <f>G53/P$52</f>
        <v>0.15267175572519084</v>
      </c>
      <c r="I53" s="43">
        <f>+G53/K$52</f>
        <v>4.7746371275783042E-4</v>
      </c>
      <c r="J53" s="8">
        <v>42027</v>
      </c>
      <c r="K53" s="8">
        <v>41888</v>
      </c>
      <c r="L53" s="9">
        <v>0.99669260237466395</v>
      </c>
      <c r="M53" s="10">
        <v>6889</v>
      </c>
      <c r="N53" s="8">
        <v>5051</v>
      </c>
      <c r="O53" s="9">
        <v>0.12058346065698999</v>
      </c>
      <c r="P53" s="10">
        <v>131</v>
      </c>
      <c r="Q53" s="8">
        <v>77</v>
      </c>
      <c r="R53" s="9">
        <v>1.52445060384082E-2</v>
      </c>
      <c r="S53" s="9">
        <v>1.8382352941176501E-3</v>
      </c>
      <c r="T53" s="9">
        <v>3.1273873185637901E-3</v>
      </c>
      <c r="U53" s="9">
        <v>1.9015822325446401E-2</v>
      </c>
      <c r="V53" s="11">
        <v>0.1</v>
      </c>
      <c r="W53" s="62"/>
      <c r="X53" s="57"/>
      <c r="Y53" s="57"/>
    </row>
    <row r="54" spans="1:25" ht="20.399999999999999">
      <c r="A54" s="97"/>
      <c r="B54" s="97"/>
      <c r="C54" s="97"/>
      <c r="D54" s="61" t="s">
        <v>292</v>
      </c>
      <c r="E54" s="7">
        <v>44526.333573182899</v>
      </c>
      <c r="F54" s="41" t="s">
        <v>412</v>
      </c>
      <c r="G54" s="42">
        <v>25</v>
      </c>
      <c r="H54" s="43">
        <f t="shared" ref="H54:H56" si="12">G54/P$52</f>
        <v>0.19083969465648856</v>
      </c>
      <c r="I54" s="43">
        <f t="shared" ref="I54:I56" si="13">+G54/K$52</f>
        <v>5.9682964094728798E-4</v>
      </c>
      <c r="J54" s="8">
        <v>42027</v>
      </c>
      <c r="K54" s="8">
        <v>41888</v>
      </c>
      <c r="L54" s="9">
        <v>0.99669260237466395</v>
      </c>
      <c r="M54" s="10">
        <v>6889</v>
      </c>
      <c r="N54" s="8">
        <v>5051</v>
      </c>
      <c r="O54" s="9">
        <v>0.12058346065698999</v>
      </c>
      <c r="P54" s="10">
        <v>131</v>
      </c>
      <c r="Q54" s="8">
        <v>77</v>
      </c>
      <c r="R54" s="9">
        <v>1.52445060384082E-2</v>
      </c>
      <c r="S54" s="9">
        <v>1.8382352941176501E-3</v>
      </c>
      <c r="T54" s="9">
        <v>3.1273873185637901E-3</v>
      </c>
      <c r="U54" s="9">
        <v>1.9015822325446401E-2</v>
      </c>
      <c r="V54" s="11">
        <v>0.1</v>
      </c>
      <c r="W54" s="62"/>
      <c r="X54" s="57"/>
      <c r="Y54" s="57"/>
    </row>
    <row r="55" spans="1:25" ht="20.399999999999999">
      <c r="A55" s="97"/>
      <c r="B55" s="97"/>
      <c r="C55" s="97"/>
      <c r="D55" s="61" t="s">
        <v>292</v>
      </c>
      <c r="E55" s="7">
        <v>44526.333573182899</v>
      </c>
      <c r="F55" s="41" t="s">
        <v>413</v>
      </c>
      <c r="G55" s="42">
        <v>19</v>
      </c>
      <c r="H55" s="43">
        <f t="shared" si="12"/>
        <v>0.14503816793893129</v>
      </c>
      <c r="I55" s="43">
        <f t="shared" si="13"/>
        <v>4.5359052711993887E-4</v>
      </c>
      <c r="J55" s="8">
        <v>42027</v>
      </c>
      <c r="K55" s="8">
        <v>41888</v>
      </c>
      <c r="L55" s="9">
        <v>0.99669260237466395</v>
      </c>
      <c r="M55" s="10">
        <v>6889</v>
      </c>
      <c r="N55" s="8">
        <v>5051</v>
      </c>
      <c r="O55" s="9">
        <v>0.12058346065698999</v>
      </c>
      <c r="P55" s="10">
        <v>131</v>
      </c>
      <c r="Q55" s="8">
        <v>77</v>
      </c>
      <c r="R55" s="9">
        <v>1.52445060384082E-2</v>
      </c>
      <c r="S55" s="9">
        <v>1.8382352941176501E-3</v>
      </c>
      <c r="T55" s="9">
        <v>3.1273873185637901E-3</v>
      </c>
      <c r="U55" s="9">
        <v>1.9015822325446401E-2</v>
      </c>
      <c r="V55" s="11">
        <v>0.1</v>
      </c>
      <c r="W55" s="62"/>
      <c r="X55" s="57"/>
      <c r="Y55" s="57"/>
    </row>
    <row r="56" spans="1:25" ht="20.399999999999999">
      <c r="A56" s="97"/>
      <c r="B56" s="97"/>
      <c r="C56" s="97"/>
      <c r="D56" s="61" t="s">
        <v>292</v>
      </c>
      <c r="E56" s="7">
        <v>44526.333573182899</v>
      </c>
      <c r="F56" s="41" t="s">
        <v>414</v>
      </c>
      <c r="G56" s="42">
        <v>18</v>
      </c>
      <c r="H56" s="43">
        <f t="shared" si="12"/>
        <v>0.13740458015267176</v>
      </c>
      <c r="I56" s="43">
        <f t="shared" si="13"/>
        <v>4.2971734148204737E-4</v>
      </c>
      <c r="J56" s="8">
        <v>42027</v>
      </c>
      <c r="K56" s="8">
        <v>41888</v>
      </c>
      <c r="L56" s="9">
        <v>0.99669260237466395</v>
      </c>
      <c r="M56" s="10">
        <v>6889</v>
      </c>
      <c r="N56" s="8">
        <v>5051</v>
      </c>
      <c r="O56" s="9">
        <v>0.12058346065698999</v>
      </c>
      <c r="P56" s="10">
        <v>131</v>
      </c>
      <c r="Q56" s="8">
        <v>77</v>
      </c>
      <c r="R56" s="9">
        <v>1.52445060384082E-2</v>
      </c>
      <c r="S56" s="9">
        <v>1.8382352941176501E-3</v>
      </c>
      <c r="T56" s="9">
        <v>3.1273873185637901E-3</v>
      </c>
      <c r="U56" s="9">
        <v>1.9015822325446401E-2</v>
      </c>
      <c r="V56" s="11">
        <v>0.1</v>
      </c>
      <c r="W56" s="62"/>
      <c r="X56" s="57"/>
      <c r="Y56" s="57"/>
    </row>
    <row r="57" spans="1:25">
      <c r="A57" s="97"/>
      <c r="B57" s="97"/>
      <c r="C57" s="97"/>
      <c r="D57" s="61"/>
      <c r="E57" s="7"/>
      <c r="F57" s="7"/>
      <c r="G57" s="7"/>
      <c r="H57" s="7"/>
      <c r="I57" s="7"/>
      <c r="J57" s="8"/>
      <c r="K57" s="8"/>
      <c r="L57" s="9"/>
      <c r="M57" s="10"/>
      <c r="N57" s="8"/>
      <c r="O57" s="9"/>
      <c r="P57" s="10"/>
      <c r="Q57" s="8"/>
      <c r="R57" s="9"/>
      <c r="S57" s="9"/>
      <c r="T57" s="9"/>
      <c r="U57" s="9"/>
      <c r="V57" s="11"/>
      <c r="W57" s="62"/>
      <c r="X57" s="57"/>
      <c r="Y57" s="57"/>
    </row>
    <row r="58" spans="1:25" ht="20.399999999999999">
      <c r="A58" s="97"/>
      <c r="B58" s="97"/>
      <c r="C58" s="98"/>
      <c r="D58" s="61" t="s">
        <v>294</v>
      </c>
      <c r="E58" s="7">
        <v>44529.270919294002</v>
      </c>
      <c r="F58" s="7"/>
      <c r="G58" s="7"/>
      <c r="H58" s="7"/>
      <c r="I58" s="7"/>
      <c r="J58" s="8">
        <v>41985</v>
      </c>
      <c r="K58" s="8">
        <v>41860</v>
      </c>
      <c r="L58" s="9">
        <v>0.99702274621888798</v>
      </c>
      <c r="M58" s="10">
        <v>6596</v>
      </c>
      <c r="N58" s="8">
        <v>4903</v>
      </c>
      <c r="O58" s="9">
        <v>0.11712852365026299</v>
      </c>
      <c r="P58" s="10">
        <v>155</v>
      </c>
      <c r="Q58" s="8">
        <v>135</v>
      </c>
      <c r="R58" s="9">
        <v>2.7534162757495401E-2</v>
      </c>
      <c r="S58" s="9">
        <v>3.2250358337314899E-3</v>
      </c>
      <c r="T58" s="9">
        <v>3.7028189202102202E-3</v>
      </c>
      <c r="U58" s="9">
        <v>2.3499090357792601E-2</v>
      </c>
      <c r="V58" s="11">
        <v>0.1</v>
      </c>
      <c r="W58" s="62" t="s">
        <v>295</v>
      </c>
      <c r="X58" s="57"/>
      <c r="Y58" s="57"/>
    </row>
    <row r="59" spans="1:25" ht="20.399999999999999">
      <c r="A59" s="97"/>
      <c r="B59" s="97"/>
      <c r="C59" s="71"/>
      <c r="D59" s="61" t="s">
        <v>294</v>
      </c>
      <c r="E59" s="7">
        <v>44529.270919294002</v>
      </c>
      <c r="F59" s="41" t="s">
        <v>415</v>
      </c>
      <c r="G59" s="42">
        <v>114</v>
      </c>
      <c r="H59" s="43">
        <f>G59/P$58</f>
        <v>0.73548387096774193</v>
      </c>
      <c r="I59" s="43">
        <f>+G59/K$58</f>
        <v>2.7233635929288101E-3</v>
      </c>
      <c r="J59" s="8">
        <v>41985</v>
      </c>
      <c r="K59" s="8">
        <v>41860</v>
      </c>
      <c r="L59" s="9">
        <v>0.99702274621888798</v>
      </c>
      <c r="M59" s="10">
        <v>6596</v>
      </c>
      <c r="N59" s="8">
        <v>4903</v>
      </c>
      <c r="O59" s="9">
        <v>0.11712852365026299</v>
      </c>
      <c r="P59" s="10">
        <v>155</v>
      </c>
      <c r="Q59" s="8">
        <v>135</v>
      </c>
      <c r="R59" s="9">
        <v>2.7534162757495401E-2</v>
      </c>
      <c r="S59" s="9">
        <v>3.2250358337314899E-3</v>
      </c>
      <c r="T59" s="9">
        <v>3.7028189202102202E-3</v>
      </c>
      <c r="U59" s="9">
        <v>2.3499090357792601E-2</v>
      </c>
      <c r="V59" s="11">
        <v>0.1</v>
      </c>
      <c r="W59" s="62"/>
      <c r="X59" s="57"/>
      <c r="Y59" s="57"/>
    </row>
    <row r="60" spans="1:25">
      <c r="A60" s="97"/>
      <c r="B60" s="97"/>
      <c r="C60" s="99" t="s">
        <v>296</v>
      </c>
      <c r="D60" s="94"/>
      <c r="E60" s="72" t="s">
        <v>0</v>
      </c>
      <c r="F60" s="72"/>
      <c r="G60" s="72"/>
      <c r="H60" s="72"/>
      <c r="I60" s="72"/>
      <c r="J60" s="15">
        <v>549775</v>
      </c>
      <c r="K60" s="15">
        <v>547282</v>
      </c>
      <c r="L60" s="16">
        <v>0.99546541767086505</v>
      </c>
      <c r="M60" s="17">
        <v>104164</v>
      </c>
      <c r="N60" s="15">
        <v>71580</v>
      </c>
      <c r="O60" s="16">
        <v>0.13079180385980199</v>
      </c>
      <c r="P60" s="17">
        <v>5065</v>
      </c>
      <c r="Q60" s="15">
        <v>3748</v>
      </c>
      <c r="R60" s="16">
        <v>5.2360994691254499E-2</v>
      </c>
      <c r="S60" s="16">
        <v>6.8483889475626798E-3</v>
      </c>
      <c r="T60" s="16">
        <v>9.2548265793503202E-3</v>
      </c>
      <c r="U60" s="16">
        <v>4.8625244806267003E-2</v>
      </c>
      <c r="V60" s="72" t="s">
        <v>0</v>
      </c>
      <c r="W60" s="72" t="s">
        <v>0</v>
      </c>
      <c r="X60" s="57"/>
      <c r="Y60" s="57"/>
    </row>
    <row r="61" spans="1:25" ht="20.399999999999999">
      <c r="A61" s="97"/>
      <c r="B61" s="97"/>
      <c r="C61" s="96" t="s">
        <v>38</v>
      </c>
      <c r="D61" s="61" t="s">
        <v>354</v>
      </c>
      <c r="E61" s="7">
        <v>44505.669190011598</v>
      </c>
      <c r="F61" s="7"/>
      <c r="G61" s="7"/>
      <c r="H61" s="7"/>
      <c r="I61" s="7"/>
      <c r="J61" s="8">
        <v>178</v>
      </c>
      <c r="K61" s="8">
        <v>169</v>
      </c>
      <c r="L61" s="9">
        <v>0.949438202247191</v>
      </c>
      <c r="M61" s="10">
        <v>103</v>
      </c>
      <c r="N61" s="8">
        <v>56</v>
      </c>
      <c r="O61" s="9">
        <v>0.33136094674556199</v>
      </c>
      <c r="P61" s="10">
        <v>28</v>
      </c>
      <c r="Q61" s="8">
        <v>25</v>
      </c>
      <c r="R61" s="9">
        <v>0.44642857142857101</v>
      </c>
      <c r="S61" s="9">
        <v>0.14792899408283999</v>
      </c>
      <c r="T61" s="9">
        <v>0.165680473372781</v>
      </c>
      <c r="U61" s="9">
        <v>0.27184466019417503</v>
      </c>
      <c r="V61" s="11">
        <v>1.2</v>
      </c>
      <c r="W61" s="62" t="s">
        <v>349</v>
      </c>
      <c r="X61" s="57"/>
      <c r="Y61" s="57"/>
    </row>
    <row r="62" spans="1:25" ht="20.399999999999999">
      <c r="A62" s="97"/>
      <c r="B62" s="97"/>
      <c r="C62" s="98"/>
      <c r="D62" s="61" t="s">
        <v>355</v>
      </c>
      <c r="E62" s="7">
        <v>44507.639010451399</v>
      </c>
      <c r="F62" s="7"/>
      <c r="G62" s="7"/>
      <c r="H62" s="7"/>
      <c r="I62" s="7"/>
      <c r="J62" s="8">
        <v>177</v>
      </c>
      <c r="K62" s="8">
        <v>169</v>
      </c>
      <c r="L62" s="9">
        <v>0.95480225988700596</v>
      </c>
      <c r="M62" s="10">
        <v>95</v>
      </c>
      <c r="N62" s="8">
        <v>64</v>
      </c>
      <c r="O62" s="9">
        <v>0.378698224852071</v>
      </c>
      <c r="P62" s="10">
        <v>30</v>
      </c>
      <c r="Q62" s="8">
        <v>27</v>
      </c>
      <c r="R62" s="9">
        <v>0.421875</v>
      </c>
      <c r="S62" s="9">
        <v>0.15976331360946699</v>
      </c>
      <c r="T62" s="9">
        <v>0.177514792899408</v>
      </c>
      <c r="U62" s="9">
        <v>0.31578947368421101</v>
      </c>
      <c r="V62" s="11">
        <v>0.5</v>
      </c>
      <c r="W62" s="62" t="s">
        <v>351</v>
      </c>
      <c r="X62" s="57"/>
      <c r="Y62" s="57"/>
    </row>
    <row r="63" spans="1:25">
      <c r="A63" s="97"/>
      <c r="B63" s="97"/>
      <c r="C63" s="99" t="s">
        <v>43</v>
      </c>
      <c r="D63" s="94"/>
      <c r="E63" s="72" t="s">
        <v>0</v>
      </c>
      <c r="F63" s="72"/>
      <c r="G63" s="72"/>
      <c r="H63" s="72"/>
      <c r="I63" s="72"/>
      <c r="J63" s="15">
        <v>355</v>
      </c>
      <c r="K63" s="15">
        <v>338</v>
      </c>
      <c r="L63" s="16">
        <v>0.95211267605633798</v>
      </c>
      <c r="M63" s="17">
        <v>198</v>
      </c>
      <c r="N63" s="15">
        <v>120</v>
      </c>
      <c r="O63" s="16">
        <v>0.35502958579881699</v>
      </c>
      <c r="P63" s="17">
        <v>58</v>
      </c>
      <c r="Q63" s="15">
        <v>52</v>
      </c>
      <c r="R63" s="16">
        <v>0.43333333333333302</v>
      </c>
      <c r="S63" s="16">
        <v>0.15384615384615399</v>
      </c>
      <c r="T63" s="16">
        <v>0.171597633136095</v>
      </c>
      <c r="U63" s="16">
        <v>0.29292929292929298</v>
      </c>
      <c r="V63" s="72" t="s">
        <v>0</v>
      </c>
      <c r="W63" s="72" t="s">
        <v>0</v>
      </c>
      <c r="X63" s="57"/>
      <c r="Y63" s="57"/>
    </row>
    <row r="64" spans="1:25">
      <c r="A64" s="97"/>
      <c r="B64" s="97"/>
      <c r="C64" s="96" t="s">
        <v>44</v>
      </c>
      <c r="D64" s="61" t="s">
        <v>297</v>
      </c>
      <c r="E64" s="7">
        <v>44513.458538229199</v>
      </c>
      <c r="F64" s="7"/>
      <c r="G64" s="7"/>
      <c r="H64" s="7"/>
      <c r="I64" s="7"/>
      <c r="J64" s="8">
        <v>39150</v>
      </c>
      <c r="K64" s="8">
        <v>38988</v>
      </c>
      <c r="L64" s="9">
        <v>0.99586206896551699</v>
      </c>
      <c r="M64" s="10">
        <v>9793</v>
      </c>
      <c r="N64" s="8">
        <v>5586</v>
      </c>
      <c r="O64" s="9">
        <v>0.14327485380117</v>
      </c>
      <c r="P64" s="10">
        <v>1237</v>
      </c>
      <c r="Q64" s="8">
        <v>783</v>
      </c>
      <c r="R64" s="9">
        <v>0.14017185821697101</v>
      </c>
      <c r="S64" s="9">
        <v>2.0083102493074802E-2</v>
      </c>
      <c r="T64" s="9">
        <v>3.1727711090591998E-2</v>
      </c>
      <c r="U64" s="9">
        <v>0.12631471459205601</v>
      </c>
      <c r="V64" s="11">
        <v>0.2</v>
      </c>
      <c r="W64" s="62" t="s">
        <v>298</v>
      </c>
      <c r="X64" s="57"/>
      <c r="Y64" s="57"/>
    </row>
    <row r="65" spans="1:25">
      <c r="A65" s="97"/>
      <c r="B65" s="97"/>
      <c r="C65" s="100"/>
      <c r="D65" s="61" t="s">
        <v>297</v>
      </c>
      <c r="E65" s="7">
        <v>44513.458538229199</v>
      </c>
      <c r="F65" s="41" t="s">
        <v>170</v>
      </c>
      <c r="G65" s="42">
        <v>8</v>
      </c>
      <c r="H65" s="43">
        <f>G65/P$64</f>
        <v>6.4672594987873885E-3</v>
      </c>
      <c r="I65" s="43">
        <f>+G65/K$64</f>
        <v>2.0519134092541295E-4</v>
      </c>
      <c r="J65" s="8">
        <v>39150</v>
      </c>
      <c r="K65" s="8">
        <v>38988</v>
      </c>
      <c r="L65" s="9">
        <v>0.99586206896551699</v>
      </c>
      <c r="M65" s="10">
        <v>9793</v>
      </c>
      <c r="N65" s="8">
        <v>5586</v>
      </c>
      <c r="O65" s="9">
        <v>0.14327485380117</v>
      </c>
      <c r="P65" s="10">
        <v>1237</v>
      </c>
      <c r="Q65" s="8">
        <v>783</v>
      </c>
      <c r="R65" s="9">
        <v>0.14017185821697101</v>
      </c>
      <c r="S65" s="9">
        <v>2.0083102493074802E-2</v>
      </c>
      <c r="T65" s="9">
        <v>3.1727711090591998E-2</v>
      </c>
      <c r="U65" s="9">
        <v>0.12631471459205601</v>
      </c>
      <c r="V65" s="11">
        <v>0.2</v>
      </c>
      <c r="W65" s="62"/>
      <c r="X65" s="57"/>
      <c r="Y65" s="57"/>
    </row>
    <row r="66" spans="1:25">
      <c r="A66" s="97"/>
      <c r="B66" s="97"/>
      <c r="C66" s="100"/>
      <c r="D66" s="61" t="s">
        <v>297</v>
      </c>
      <c r="E66" s="7">
        <v>44513.458538229199</v>
      </c>
      <c r="F66" s="41" t="s">
        <v>101</v>
      </c>
      <c r="G66" s="42">
        <v>6</v>
      </c>
      <c r="H66" s="43">
        <f t="shared" ref="H66:H70" si="14">G66/P$64</f>
        <v>4.850444624090542E-3</v>
      </c>
      <c r="I66" s="43">
        <f t="shared" ref="I66:I70" si="15">+G66/K$64</f>
        <v>1.538935056940597E-4</v>
      </c>
      <c r="J66" s="8">
        <v>39150</v>
      </c>
      <c r="K66" s="8">
        <v>38988</v>
      </c>
      <c r="L66" s="9">
        <v>0.99586206896551699</v>
      </c>
      <c r="M66" s="10">
        <v>9793</v>
      </c>
      <c r="N66" s="8">
        <v>5586</v>
      </c>
      <c r="O66" s="9">
        <v>0.14327485380117</v>
      </c>
      <c r="P66" s="10">
        <v>1237</v>
      </c>
      <c r="Q66" s="8">
        <v>783</v>
      </c>
      <c r="R66" s="9">
        <v>0.14017185821697101</v>
      </c>
      <c r="S66" s="9">
        <v>2.0083102493074802E-2</v>
      </c>
      <c r="T66" s="9">
        <v>3.1727711090591998E-2</v>
      </c>
      <c r="U66" s="9">
        <v>0.12631471459205601</v>
      </c>
      <c r="V66" s="11">
        <v>0.2</v>
      </c>
      <c r="W66" s="62"/>
      <c r="X66" s="57"/>
      <c r="Y66" s="57"/>
    </row>
    <row r="67" spans="1:25">
      <c r="A67" s="97"/>
      <c r="B67" s="97"/>
      <c r="C67" s="100"/>
      <c r="D67" s="61" t="s">
        <v>297</v>
      </c>
      <c r="E67" s="7">
        <v>44513.458538229199</v>
      </c>
      <c r="F67" s="44" t="s">
        <v>68</v>
      </c>
      <c r="G67" s="42">
        <v>5</v>
      </c>
      <c r="H67" s="43">
        <f t="shared" si="14"/>
        <v>4.0420371867421184E-3</v>
      </c>
      <c r="I67" s="43">
        <f t="shared" si="15"/>
        <v>1.282445880783831E-4</v>
      </c>
      <c r="J67" s="8">
        <v>39150</v>
      </c>
      <c r="K67" s="8">
        <v>38988</v>
      </c>
      <c r="L67" s="9">
        <v>0.99586206896551699</v>
      </c>
      <c r="M67" s="10">
        <v>9793</v>
      </c>
      <c r="N67" s="8">
        <v>5586</v>
      </c>
      <c r="O67" s="9">
        <v>0.14327485380117</v>
      </c>
      <c r="P67" s="10">
        <v>1237</v>
      </c>
      <c r="Q67" s="8">
        <v>783</v>
      </c>
      <c r="R67" s="9">
        <v>0.14017185821697101</v>
      </c>
      <c r="S67" s="9">
        <v>2.0083102493074802E-2</v>
      </c>
      <c r="T67" s="9">
        <v>3.1727711090591998E-2</v>
      </c>
      <c r="U67" s="9">
        <v>0.12631471459205601</v>
      </c>
      <c r="V67" s="11">
        <v>0.2</v>
      </c>
      <c r="W67" s="62"/>
      <c r="X67" s="57"/>
      <c r="Y67" s="57"/>
    </row>
    <row r="68" spans="1:25">
      <c r="A68" s="97"/>
      <c r="B68" s="97"/>
      <c r="C68" s="100"/>
      <c r="D68" s="61" t="s">
        <v>297</v>
      </c>
      <c r="E68" s="7">
        <v>44513.458538229199</v>
      </c>
      <c r="F68" s="41" t="s">
        <v>74</v>
      </c>
      <c r="G68" s="42">
        <v>3</v>
      </c>
      <c r="H68" s="43">
        <f t="shared" si="14"/>
        <v>2.425222312045271E-3</v>
      </c>
      <c r="I68" s="43">
        <f t="shared" si="15"/>
        <v>7.6946752847029852E-5</v>
      </c>
      <c r="J68" s="8">
        <v>39150</v>
      </c>
      <c r="K68" s="8">
        <v>38988</v>
      </c>
      <c r="L68" s="9">
        <v>0.99586206896551699</v>
      </c>
      <c r="M68" s="10">
        <v>9793</v>
      </c>
      <c r="N68" s="8">
        <v>5586</v>
      </c>
      <c r="O68" s="9">
        <v>0.14327485380117</v>
      </c>
      <c r="P68" s="10">
        <v>1237</v>
      </c>
      <c r="Q68" s="8">
        <v>783</v>
      </c>
      <c r="R68" s="9">
        <v>0.14017185821697101</v>
      </c>
      <c r="S68" s="9">
        <v>2.0083102493074802E-2</v>
      </c>
      <c r="T68" s="9">
        <v>3.1727711090591998E-2</v>
      </c>
      <c r="U68" s="9">
        <v>0.12631471459205601</v>
      </c>
      <c r="V68" s="11">
        <v>0.2</v>
      </c>
      <c r="W68" s="62"/>
      <c r="X68" s="57"/>
      <c r="Y68" s="57"/>
    </row>
    <row r="69" spans="1:25">
      <c r="A69" s="97"/>
      <c r="B69" s="97"/>
      <c r="C69" s="100"/>
      <c r="D69" s="61" t="s">
        <v>297</v>
      </c>
      <c r="E69" s="7">
        <v>44513.458538229199</v>
      </c>
      <c r="F69" s="41" t="s">
        <v>374</v>
      </c>
      <c r="G69" s="42">
        <v>6</v>
      </c>
      <c r="H69" s="43">
        <f t="shared" ref="H69" si="16">G69/P$64</f>
        <v>4.850444624090542E-3</v>
      </c>
      <c r="I69" s="43">
        <f t="shared" ref="I69" si="17">+G69/K$64</f>
        <v>1.538935056940597E-4</v>
      </c>
      <c r="J69" s="8">
        <v>39150</v>
      </c>
      <c r="K69" s="8">
        <v>38988</v>
      </c>
      <c r="L69" s="9">
        <v>0.99586206896551699</v>
      </c>
      <c r="M69" s="10">
        <v>9793</v>
      </c>
      <c r="N69" s="8">
        <v>5586</v>
      </c>
      <c r="O69" s="9">
        <v>0.14327485380117</v>
      </c>
      <c r="P69" s="10">
        <v>1237</v>
      </c>
      <c r="Q69" s="8">
        <v>783</v>
      </c>
      <c r="R69" s="9">
        <v>0.14017185821697101</v>
      </c>
      <c r="S69" s="9">
        <v>2.0083102493074802E-2</v>
      </c>
      <c r="T69" s="9">
        <v>3.1727711090591998E-2</v>
      </c>
      <c r="U69" s="9">
        <v>0.12631471459205601</v>
      </c>
      <c r="V69" s="11">
        <v>0.2</v>
      </c>
      <c r="W69" s="62"/>
      <c r="X69" s="57"/>
      <c r="Y69" s="57"/>
    </row>
    <row r="70" spans="1:25" ht="14.4" customHeight="1">
      <c r="A70" s="97"/>
      <c r="B70" s="97"/>
      <c r="C70" s="100"/>
      <c r="D70" s="61" t="s">
        <v>297</v>
      </c>
      <c r="E70" s="7">
        <v>44513.458538229199</v>
      </c>
      <c r="F70" s="41" t="s">
        <v>91</v>
      </c>
      <c r="G70" s="42">
        <v>12</v>
      </c>
      <c r="H70" s="43">
        <f t="shared" si="14"/>
        <v>9.7008892481810841E-3</v>
      </c>
      <c r="I70" s="43">
        <f t="shared" si="15"/>
        <v>3.0778701138811941E-4</v>
      </c>
      <c r="J70" s="8">
        <v>39150</v>
      </c>
      <c r="K70" s="8">
        <v>38988</v>
      </c>
      <c r="L70" s="9">
        <v>0.99586206896551699</v>
      </c>
      <c r="M70" s="10">
        <v>9793</v>
      </c>
      <c r="N70" s="8">
        <v>5586</v>
      </c>
      <c r="O70" s="9">
        <v>0.14327485380117</v>
      </c>
      <c r="P70" s="10">
        <v>1237</v>
      </c>
      <c r="Q70" s="8">
        <v>783</v>
      </c>
      <c r="R70" s="9">
        <v>0.14017185821697101</v>
      </c>
      <c r="S70" s="9">
        <v>2.0083102493074802E-2</v>
      </c>
      <c r="T70" s="9">
        <v>3.1727711090591998E-2</v>
      </c>
      <c r="U70" s="9">
        <v>0.12631471459205601</v>
      </c>
      <c r="V70" s="11">
        <v>0.2</v>
      </c>
      <c r="W70" s="62"/>
      <c r="X70" s="57"/>
      <c r="Y70" s="57"/>
    </row>
    <row r="71" spans="1:25">
      <c r="A71" s="97"/>
      <c r="B71" s="97"/>
      <c r="C71" s="100"/>
      <c r="D71" s="61"/>
      <c r="E71" s="7"/>
      <c r="F71" s="7"/>
      <c r="G71" s="7"/>
      <c r="H71" s="7"/>
      <c r="I71" s="7"/>
      <c r="J71" s="8"/>
      <c r="K71" s="8"/>
      <c r="L71" s="9"/>
      <c r="M71" s="10"/>
      <c r="N71" s="8"/>
      <c r="O71" s="9"/>
      <c r="P71" s="10"/>
      <c r="Q71" s="8"/>
      <c r="R71" s="9"/>
      <c r="S71" s="9"/>
      <c r="T71" s="9"/>
      <c r="U71" s="9"/>
      <c r="V71" s="11"/>
      <c r="W71" s="62"/>
      <c r="X71" s="57"/>
      <c r="Y71" s="57"/>
    </row>
    <row r="72" spans="1:25" ht="20.399999999999999">
      <c r="A72" s="97"/>
      <c r="B72" s="97"/>
      <c r="C72" s="98"/>
      <c r="D72" s="61" t="s">
        <v>299</v>
      </c>
      <c r="E72" s="7">
        <v>44525.364655474499</v>
      </c>
      <c r="F72" s="7"/>
      <c r="G72" s="7"/>
      <c r="H72" s="7"/>
      <c r="I72" s="7"/>
      <c r="J72" s="8">
        <v>39039</v>
      </c>
      <c r="K72" s="8">
        <v>38898</v>
      </c>
      <c r="L72" s="9">
        <v>0.99638822715745801</v>
      </c>
      <c r="M72" s="10">
        <v>10099</v>
      </c>
      <c r="N72" s="8">
        <v>5919</v>
      </c>
      <c r="O72" s="9">
        <v>0.15216720654018201</v>
      </c>
      <c r="P72" s="10">
        <v>1851</v>
      </c>
      <c r="Q72" s="8">
        <v>1180</v>
      </c>
      <c r="R72" s="9">
        <v>0.19935799966210499</v>
      </c>
      <c r="S72" s="9">
        <v>3.0335749910021099E-2</v>
      </c>
      <c r="T72" s="9">
        <v>4.7585994138516101E-2</v>
      </c>
      <c r="U72" s="9">
        <v>0.183285473809288</v>
      </c>
      <c r="V72" s="11">
        <v>0.2</v>
      </c>
      <c r="W72" s="62" t="s">
        <v>300</v>
      </c>
      <c r="X72" s="57"/>
      <c r="Y72" s="57"/>
    </row>
    <row r="73" spans="1:25">
      <c r="A73" s="97"/>
      <c r="B73" s="97"/>
      <c r="C73" s="71"/>
      <c r="D73" s="61" t="s">
        <v>299</v>
      </c>
      <c r="E73" s="7">
        <v>44525.364655474499</v>
      </c>
      <c r="F73" s="41" t="s">
        <v>416</v>
      </c>
      <c r="G73" s="42">
        <v>15</v>
      </c>
      <c r="H73" s="43">
        <f>G73/P$72</f>
        <v>8.1037277147487843E-3</v>
      </c>
      <c r="I73" s="43">
        <f>+G73/K$72</f>
        <v>3.8562393953416626E-4</v>
      </c>
      <c r="J73" s="8">
        <v>39039</v>
      </c>
      <c r="K73" s="8">
        <v>38898</v>
      </c>
      <c r="L73" s="9">
        <v>0.99638822715745801</v>
      </c>
      <c r="M73" s="10">
        <v>10099</v>
      </c>
      <c r="N73" s="8">
        <v>5919</v>
      </c>
      <c r="O73" s="9">
        <v>0.15216720654018201</v>
      </c>
      <c r="P73" s="10">
        <v>1851</v>
      </c>
      <c r="Q73" s="8">
        <v>1180</v>
      </c>
      <c r="R73" s="9">
        <v>0.19935799966210499</v>
      </c>
      <c r="S73" s="9">
        <v>3.0335749910021099E-2</v>
      </c>
      <c r="T73" s="9">
        <v>4.7585994138516101E-2</v>
      </c>
      <c r="U73" s="9">
        <v>0.183285473809288</v>
      </c>
      <c r="V73" s="11">
        <v>0.2</v>
      </c>
      <c r="W73" s="62"/>
      <c r="X73" s="57"/>
      <c r="Y73" s="57"/>
    </row>
    <row r="74" spans="1:25">
      <c r="A74" s="97"/>
      <c r="B74" s="97"/>
      <c r="C74" s="71"/>
      <c r="D74" s="61" t="s">
        <v>299</v>
      </c>
      <c r="E74" s="7">
        <v>44525.364655474499</v>
      </c>
      <c r="F74" s="41" t="s">
        <v>374</v>
      </c>
      <c r="G74" s="42">
        <v>13</v>
      </c>
      <c r="H74" s="43">
        <f t="shared" ref="H74:H79" si="18">G74/P$72</f>
        <v>7.0232306861156132E-3</v>
      </c>
      <c r="I74" s="43">
        <f t="shared" ref="I74:I79" si="19">+G74/K$72</f>
        <v>3.3420741426294409E-4</v>
      </c>
      <c r="J74" s="8">
        <v>39039</v>
      </c>
      <c r="K74" s="8">
        <v>38898</v>
      </c>
      <c r="L74" s="9">
        <v>0.99638822715745801</v>
      </c>
      <c r="M74" s="10">
        <v>10099</v>
      </c>
      <c r="N74" s="8">
        <v>5919</v>
      </c>
      <c r="O74" s="9">
        <v>0.15216720654018201</v>
      </c>
      <c r="P74" s="10">
        <v>1851</v>
      </c>
      <c r="Q74" s="8">
        <v>1180</v>
      </c>
      <c r="R74" s="9">
        <v>0.19935799966210499</v>
      </c>
      <c r="S74" s="9">
        <v>3.0335749910021099E-2</v>
      </c>
      <c r="T74" s="9">
        <v>4.7585994138516101E-2</v>
      </c>
      <c r="U74" s="9">
        <v>0.183285473809288</v>
      </c>
      <c r="V74" s="11">
        <v>0.2</v>
      </c>
      <c r="W74" s="62"/>
      <c r="X74" s="57"/>
      <c r="Y74" s="57"/>
    </row>
    <row r="75" spans="1:25">
      <c r="A75" s="97"/>
      <c r="B75" s="97"/>
      <c r="C75" s="71"/>
      <c r="D75" s="61" t="s">
        <v>299</v>
      </c>
      <c r="E75" s="7">
        <v>44525.364655474499</v>
      </c>
      <c r="F75" s="41" t="s">
        <v>91</v>
      </c>
      <c r="G75" s="42">
        <v>13</v>
      </c>
      <c r="H75" s="43">
        <f t="shared" si="18"/>
        <v>7.0232306861156132E-3</v>
      </c>
      <c r="I75" s="43">
        <f t="shared" si="19"/>
        <v>3.3420741426294409E-4</v>
      </c>
      <c r="J75" s="8">
        <v>39039</v>
      </c>
      <c r="K75" s="8">
        <v>38898</v>
      </c>
      <c r="L75" s="9">
        <v>0.99638822715745801</v>
      </c>
      <c r="M75" s="10">
        <v>10099</v>
      </c>
      <c r="N75" s="8">
        <v>5919</v>
      </c>
      <c r="O75" s="9">
        <v>0.15216720654018201</v>
      </c>
      <c r="P75" s="10">
        <v>1851</v>
      </c>
      <c r="Q75" s="8">
        <v>1180</v>
      </c>
      <c r="R75" s="9">
        <v>0.19935799966210499</v>
      </c>
      <c r="S75" s="9">
        <v>3.0335749910021099E-2</v>
      </c>
      <c r="T75" s="9">
        <v>4.7585994138516101E-2</v>
      </c>
      <c r="U75" s="9">
        <v>0.183285473809288</v>
      </c>
      <c r="V75" s="11">
        <v>0.2</v>
      </c>
      <c r="W75" s="62"/>
      <c r="X75" s="57"/>
      <c r="Y75" s="57"/>
    </row>
    <row r="76" spans="1:25">
      <c r="A76" s="97"/>
      <c r="B76" s="97"/>
      <c r="C76" s="71"/>
      <c r="D76" s="61" t="s">
        <v>299</v>
      </c>
      <c r="E76" s="7">
        <v>44525.364655474499</v>
      </c>
      <c r="F76" s="41" t="s">
        <v>170</v>
      </c>
      <c r="G76" s="42">
        <v>11</v>
      </c>
      <c r="H76" s="43">
        <f t="shared" si="18"/>
        <v>5.9427336574824421E-3</v>
      </c>
      <c r="I76" s="43">
        <f t="shared" si="19"/>
        <v>2.8279088899172192E-4</v>
      </c>
      <c r="J76" s="8">
        <v>39039</v>
      </c>
      <c r="K76" s="8">
        <v>38898</v>
      </c>
      <c r="L76" s="9">
        <v>0.99638822715745801</v>
      </c>
      <c r="M76" s="10">
        <v>10099</v>
      </c>
      <c r="N76" s="8">
        <v>5919</v>
      </c>
      <c r="O76" s="9">
        <v>0.15216720654018201</v>
      </c>
      <c r="P76" s="10">
        <v>1851</v>
      </c>
      <c r="Q76" s="8">
        <v>1180</v>
      </c>
      <c r="R76" s="9">
        <v>0.19935799966210499</v>
      </c>
      <c r="S76" s="9">
        <v>3.0335749910021099E-2</v>
      </c>
      <c r="T76" s="9">
        <v>4.7585994138516101E-2</v>
      </c>
      <c r="U76" s="9">
        <v>0.183285473809288</v>
      </c>
      <c r="V76" s="11">
        <v>0.2</v>
      </c>
      <c r="W76" s="62"/>
      <c r="X76" s="57"/>
      <c r="Y76" s="57"/>
    </row>
    <row r="77" spans="1:25">
      <c r="A77" s="97"/>
      <c r="B77" s="97"/>
      <c r="C77" s="71"/>
      <c r="D77" s="61" t="s">
        <v>299</v>
      </c>
      <c r="E77" s="7">
        <v>44525.364655474499</v>
      </c>
      <c r="F77" s="41" t="s">
        <v>74</v>
      </c>
      <c r="G77" s="42">
        <v>2</v>
      </c>
      <c r="H77" s="43">
        <f t="shared" si="18"/>
        <v>1.0804970286331713E-3</v>
      </c>
      <c r="I77" s="43">
        <f t="shared" si="19"/>
        <v>5.1416525271222172E-5</v>
      </c>
      <c r="J77" s="8">
        <v>39039</v>
      </c>
      <c r="K77" s="8">
        <v>38898</v>
      </c>
      <c r="L77" s="9">
        <v>0.99638822715745801</v>
      </c>
      <c r="M77" s="10">
        <v>10099</v>
      </c>
      <c r="N77" s="8">
        <v>5919</v>
      </c>
      <c r="O77" s="9">
        <v>0.15216720654018201</v>
      </c>
      <c r="P77" s="10">
        <v>1851</v>
      </c>
      <c r="Q77" s="8">
        <v>1180</v>
      </c>
      <c r="R77" s="9">
        <v>0.19935799966210499</v>
      </c>
      <c r="S77" s="9">
        <v>3.0335749910021099E-2</v>
      </c>
      <c r="T77" s="9">
        <v>4.7585994138516101E-2</v>
      </c>
      <c r="U77" s="9">
        <v>0.183285473809288</v>
      </c>
      <c r="V77" s="11">
        <v>0.2</v>
      </c>
      <c r="W77" s="62"/>
      <c r="X77" s="57"/>
      <c r="Y77" s="57"/>
    </row>
    <row r="78" spans="1:25">
      <c r="A78" s="97"/>
      <c r="B78" s="97"/>
      <c r="C78" s="71"/>
      <c r="D78" s="61" t="s">
        <v>299</v>
      </c>
      <c r="E78" s="7">
        <v>44525.364655474499</v>
      </c>
      <c r="F78" s="44" t="s">
        <v>68</v>
      </c>
      <c r="G78" s="42">
        <v>5</v>
      </c>
      <c r="H78" s="43">
        <f t="shared" si="18"/>
        <v>2.7012425715829281E-3</v>
      </c>
      <c r="I78" s="43">
        <f t="shared" si="19"/>
        <v>1.2854131317805543E-4</v>
      </c>
      <c r="J78" s="8">
        <v>39039</v>
      </c>
      <c r="K78" s="8">
        <v>38898</v>
      </c>
      <c r="L78" s="9">
        <v>0.99638822715745801</v>
      </c>
      <c r="M78" s="10">
        <v>10099</v>
      </c>
      <c r="N78" s="8">
        <v>5919</v>
      </c>
      <c r="O78" s="9">
        <v>0.15216720654018201</v>
      </c>
      <c r="P78" s="10">
        <v>1851</v>
      </c>
      <c r="Q78" s="8">
        <v>1180</v>
      </c>
      <c r="R78" s="9">
        <v>0.19935799966210499</v>
      </c>
      <c r="S78" s="9">
        <v>3.0335749910021099E-2</v>
      </c>
      <c r="T78" s="9">
        <v>4.7585994138516101E-2</v>
      </c>
      <c r="U78" s="9">
        <v>0.183285473809288</v>
      </c>
      <c r="V78" s="11">
        <v>0.2</v>
      </c>
      <c r="W78" s="62"/>
      <c r="X78" s="57"/>
      <c r="Y78" s="57"/>
    </row>
    <row r="79" spans="1:25">
      <c r="A79" s="97"/>
      <c r="B79" s="97"/>
      <c r="C79" s="71"/>
      <c r="D79" s="61" t="s">
        <v>299</v>
      </c>
      <c r="E79" s="7">
        <v>44525.364655474499</v>
      </c>
      <c r="F79" s="41" t="s">
        <v>101</v>
      </c>
      <c r="G79" s="42">
        <v>6</v>
      </c>
      <c r="H79" s="43">
        <f t="shared" si="18"/>
        <v>3.2414910858995136E-3</v>
      </c>
      <c r="I79" s="43">
        <f t="shared" si="19"/>
        <v>1.5424957581366652E-4</v>
      </c>
      <c r="J79" s="8">
        <v>39039</v>
      </c>
      <c r="K79" s="8">
        <v>38898</v>
      </c>
      <c r="L79" s="9">
        <v>0.99638822715745801</v>
      </c>
      <c r="M79" s="10">
        <v>10099</v>
      </c>
      <c r="N79" s="8">
        <v>5919</v>
      </c>
      <c r="O79" s="9">
        <v>0.15216720654018201</v>
      </c>
      <c r="P79" s="10">
        <v>1851</v>
      </c>
      <c r="Q79" s="8">
        <v>1180</v>
      </c>
      <c r="R79" s="9">
        <v>0.19935799966210499</v>
      </c>
      <c r="S79" s="9">
        <v>3.0335749910021099E-2</v>
      </c>
      <c r="T79" s="9">
        <v>4.7585994138516101E-2</v>
      </c>
      <c r="U79" s="9">
        <v>0.183285473809288</v>
      </c>
      <c r="V79" s="11">
        <v>0.2</v>
      </c>
      <c r="W79" s="62"/>
      <c r="X79" s="57"/>
      <c r="Y79" s="57"/>
    </row>
    <row r="80" spans="1:25">
      <c r="A80" s="97"/>
      <c r="B80" s="98"/>
      <c r="C80" s="99" t="s">
        <v>199</v>
      </c>
      <c r="D80" s="94"/>
      <c r="E80" s="72" t="s">
        <v>0</v>
      </c>
      <c r="F80" s="72"/>
      <c r="G80" s="72"/>
      <c r="H80" s="72"/>
      <c r="I80" s="72"/>
      <c r="J80" s="15">
        <v>78189</v>
      </c>
      <c r="K80" s="15">
        <v>77886</v>
      </c>
      <c r="L80" s="16">
        <v>0.99612477458465998</v>
      </c>
      <c r="M80" s="17">
        <v>19892</v>
      </c>
      <c r="N80" s="15">
        <v>11505</v>
      </c>
      <c r="O80" s="16">
        <v>0.14771589245820799</v>
      </c>
      <c r="P80" s="17">
        <v>3088</v>
      </c>
      <c r="Q80" s="15">
        <v>1963</v>
      </c>
      <c r="R80" s="16">
        <v>0.170621468926554</v>
      </c>
      <c r="S80" s="16">
        <v>2.5203502555016299E-2</v>
      </c>
      <c r="T80" s="16">
        <v>3.9647690213902402E-2</v>
      </c>
      <c r="U80" s="16">
        <v>0.15523828674844201</v>
      </c>
      <c r="V80" s="72" t="s">
        <v>0</v>
      </c>
      <c r="W80" s="72" t="s">
        <v>0</v>
      </c>
      <c r="X80" s="57"/>
      <c r="Y80" s="57"/>
    </row>
    <row r="81" spans="1:25">
      <c r="A81" s="98"/>
      <c r="B81" s="101" t="s">
        <v>356</v>
      </c>
      <c r="C81" s="93"/>
      <c r="D81" s="94"/>
      <c r="E81" s="64" t="s">
        <v>0</v>
      </c>
      <c r="F81" s="64"/>
      <c r="G81" s="64"/>
      <c r="H81" s="64"/>
      <c r="I81" s="64"/>
      <c r="J81" s="19">
        <v>628319</v>
      </c>
      <c r="K81" s="19">
        <v>625506</v>
      </c>
      <c r="L81" s="20">
        <v>0.99552297479465002</v>
      </c>
      <c r="M81" s="21">
        <v>124254</v>
      </c>
      <c r="N81" s="19">
        <v>83205</v>
      </c>
      <c r="O81" s="20">
        <v>0.13302030675964699</v>
      </c>
      <c r="P81" s="21">
        <v>8211</v>
      </c>
      <c r="Q81" s="19">
        <v>5763</v>
      </c>
      <c r="R81" s="20">
        <v>6.9262664503335097E-2</v>
      </c>
      <c r="S81" s="20">
        <v>9.21334087922418E-3</v>
      </c>
      <c r="T81" s="20">
        <v>1.31269724031424E-2</v>
      </c>
      <c r="U81" s="20">
        <v>6.6082379641701702E-2</v>
      </c>
      <c r="V81" s="64" t="s">
        <v>0</v>
      </c>
      <c r="W81" s="64" t="s">
        <v>0</v>
      </c>
      <c r="X81" s="57"/>
      <c r="Y81" s="57"/>
    </row>
    <row r="82" spans="1:25">
      <c r="A82" s="92" t="s">
        <v>357</v>
      </c>
      <c r="B82" s="93"/>
      <c r="C82" s="93"/>
      <c r="D82" s="94"/>
      <c r="E82" s="68" t="s">
        <v>0</v>
      </c>
      <c r="F82" s="68"/>
      <c r="G82" s="68"/>
      <c r="H82" s="68"/>
      <c r="I82" s="68"/>
      <c r="J82" s="23">
        <v>628319</v>
      </c>
      <c r="K82" s="23">
        <v>625506</v>
      </c>
      <c r="L82" s="24">
        <v>0.99552297479465002</v>
      </c>
      <c r="M82" s="25">
        <v>124254</v>
      </c>
      <c r="N82" s="23">
        <v>83205</v>
      </c>
      <c r="O82" s="24">
        <v>0.13302030675964699</v>
      </c>
      <c r="P82" s="25">
        <v>8211</v>
      </c>
      <c r="Q82" s="23">
        <v>5763</v>
      </c>
      <c r="R82" s="24">
        <v>6.9262664503335097E-2</v>
      </c>
      <c r="S82" s="24">
        <v>9.21334087922418E-3</v>
      </c>
      <c r="T82" s="24">
        <v>1.31269724031424E-2</v>
      </c>
      <c r="U82" s="24">
        <v>6.6082379641701702E-2</v>
      </c>
      <c r="V82" s="68" t="s">
        <v>0</v>
      </c>
      <c r="W82" s="68" t="s">
        <v>0</v>
      </c>
      <c r="X82" s="57"/>
      <c r="Y82" s="57"/>
    </row>
    <row r="83" spans="1:25">
      <c r="A83" s="95" t="s">
        <v>358</v>
      </c>
      <c r="B83" s="93"/>
      <c r="C83" s="93"/>
      <c r="D83" s="94"/>
      <c r="E83" s="69" t="s">
        <v>0</v>
      </c>
      <c r="F83" s="69"/>
      <c r="G83" s="69"/>
      <c r="H83" s="69"/>
      <c r="I83" s="69"/>
      <c r="J83" s="27">
        <v>628319</v>
      </c>
      <c r="K83" s="27">
        <v>625506</v>
      </c>
      <c r="L83" s="28">
        <v>0.99552297479465002</v>
      </c>
      <c r="M83" s="29">
        <v>124254</v>
      </c>
      <c r="N83" s="27">
        <v>83205</v>
      </c>
      <c r="O83" s="28">
        <v>0.13302030675964699</v>
      </c>
      <c r="P83" s="29">
        <v>8211</v>
      </c>
      <c r="Q83" s="27">
        <v>5763</v>
      </c>
      <c r="R83" s="28">
        <v>6.9262664503335097E-2</v>
      </c>
      <c r="S83" s="28">
        <v>9.21334087922418E-3</v>
      </c>
      <c r="T83" s="28">
        <v>1.31269724031424E-2</v>
      </c>
      <c r="U83" s="28">
        <v>6.6082379641701702E-2</v>
      </c>
      <c r="V83" s="69" t="s">
        <v>0</v>
      </c>
      <c r="W83" s="69" t="s">
        <v>0</v>
      </c>
      <c r="X83" s="57"/>
      <c r="Y83" s="57"/>
    </row>
  </sheetData>
  <autoFilter ref="A2:W2" xr:uid="{6652DBA8-0878-4B56-94B1-F80CDF8FBF7A}"/>
  <mergeCells count="12">
    <mergeCell ref="C80:D80"/>
    <mergeCell ref="B81:D81"/>
    <mergeCell ref="A82:D82"/>
    <mergeCell ref="A83:D83"/>
    <mergeCell ref="A1:E1"/>
    <mergeCell ref="A3:A81"/>
    <mergeCell ref="B3:B80"/>
    <mergeCell ref="C3:C58"/>
    <mergeCell ref="C60:D60"/>
    <mergeCell ref="C61:C62"/>
    <mergeCell ref="C63:D63"/>
    <mergeCell ref="C64:C72"/>
  </mergeCells>
  <hyperlinks>
    <hyperlink ref="D3" r:id="rId1" xr:uid="{359D5DC2-5AF0-4892-92BD-A8531933B9EE}"/>
    <hyperlink ref="D9" r:id="rId2" xr:uid="{C4D44B2E-74C5-43F6-A1BC-DA1C04CA7B85}"/>
    <hyperlink ref="D19" r:id="rId3" xr:uid="{E80FE247-4878-4E0E-84B0-52278222611A}"/>
    <hyperlink ref="D22" r:id="rId4" xr:uid="{61D569B0-0658-4184-9A99-6B586F8DA101}"/>
    <hyperlink ref="D25" r:id="rId5" xr:uid="{31A43496-F7BF-46AA-A2BF-B86C7821242F}"/>
    <hyperlink ref="D28" r:id="rId6" xr:uid="{2D80B736-62B2-442E-ACB6-0492EEB16C4B}"/>
    <hyperlink ref="D31" r:id="rId7" xr:uid="{414F5E68-B39E-4DB0-98B1-F3869810436C}"/>
    <hyperlink ref="D37" r:id="rId8" xr:uid="{20279276-C85D-4BE4-B78C-696B0B945F55}"/>
    <hyperlink ref="D40" r:id="rId9" xr:uid="{3230DE19-F884-40D3-93D1-1C3A9096AC66}"/>
    <hyperlink ref="D46" r:id="rId10" xr:uid="{D65AE5C9-AFDD-45F3-A764-38368FD1AA3D}"/>
    <hyperlink ref="D49" r:id="rId11" xr:uid="{D370B125-B94E-4D09-BF67-16F644D8C138}"/>
    <hyperlink ref="D52" r:id="rId12" xr:uid="{B2170D8A-5C73-47AD-BF98-E74CB3157AF2}"/>
    <hyperlink ref="D58" r:id="rId13" xr:uid="{DE178243-230F-4AA4-A65C-52B0BCFFF470}"/>
    <hyperlink ref="D61" r:id="rId14" xr:uid="{F256A0D4-BFC5-4A4E-B2AE-50290FE80EBD}"/>
    <hyperlink ref="D62" r:id="rId15" xr:uid="{EAA8375D-4F12-4D50-85FE-30331A71C292}"/>
    <hyperlink ref="D64" r:id="rId16" xr:uid="{A0F71E1D-089B-4878-90B8-76DBBE809DE5}"/>
    <hyperlink ref="D72" r:id="rId17" xr:uid="{F40273EC-FE91-4E46-B0D1-225E9AD47046}"/>
    <hyperlink ref="D4" r:id="rId18" xr:uid="{B97E37C0-0F46-4269-AB2C-CAE4376EB228}"/>
    <hyperlink ref="D5" r:id="rId19" xr:uid="{65917CA6-BBD8-4598-80E0-60C3D6F46EEF}"/>
    <hyperlink ref="D6" r:id="rId20" xr:uid="{40D15C5E-2D59-4FE0-ACDD-02EA552DE3C4}"/>
    <hyperlink ref="D7" r:id="rId21" xr:uid="{67E25EB5-5083-42D5-8A1F-BE4CA8A142CD}"/>
    <hyperlink ref="D10" r:id="rId22" xr:uid="{ADE16330-3091-408A-B5F2-B6CFCF4DEFE8}"/>
    <hyperlink ref="D11" r:id="rId23" xr:uid="{82ED67C6-F8F4-4769-8D4E-0EB65E2EF036}"/>
    <hyperlink ref="D12" r:id="rId24" xr:uid="{F884B2E5-9C6B-4F6A-9290-BA335ABA5971}"/>
    <hyperlink ref="D13" r:id="rId25" xr:uid="{F03DA7FC-C604-4991-8A84-4909AED0A64A}"/>
    <hyperlink ref="D14" r:id="rId26" xr:uid="{370C5591-27AD-4BC3-A133-27C6C732C7D8}"/>
    <hyperlink ref="D15" r:id="rId27" xr:uid="{14C6AAC5-F194-4A60-B70B-5A136C773905}"/>
    <hyperlink ref="D16" r:id="rId28" xr:uid="{8BA22E32-C7D1-4CCE-AA73-B49F488A72D2}"/>
    <hyperlink ref="D17" r:id="rId29" xr:uid="{20DC8C7E-4A96-4329-8B8C-CA0BC0305677}"/>
    <hyperlink ref="D20" r:id="rId30" xr:uid="{F17310B7-61E3-41BF-930A-80EF85738FBE}"/>
    <hyperlink ref="D23" r:id="rId31" xr:uid="{F05C2388-2B3D-426B-A96C-F4453C2F45E2}"/>
    <hyperlink ref="D26" r:id="rId32" xr:uid="{8FBD9898-8803-4D6B-9083-9017C27A5681}"/>
    <hyperlink ref="D29" r:id="rId33" xr:uid="{8785BFF2-6D33-4767-A57A-1358206F4A49}"/>
    <hyperlink ref="D32" r:id="rId34" xr:uid="{50CE136C-6323-4BAD-BCC9-96628C6810D7}"/>
    <hyperlink ref="D33" r:id="rId35" xr:uid="{6F10942F-69D8-42DC-82F0-2D07B280C019}"/>
    <hyperlink ref="D34" r:id="rId36" xr:uid="{6DB2F4B4-0087-42A2-B0B8-F5324A2A7ABD}"/>
    <hyperlink ref="D35" r:id="rId37" xr:uid="{EEA18D87-AF78-46DB-A513-384622B5158D}"/>
    <hyperlink ref="D38" r:id="rId38" xr:uid="{434CE758-F33E-44C0-9036-C49E856B5789}"/>
    <hyperlink ref="D41" r:id="rId39" xr:uid="{C1CB0BAF-1557-49E7-8C89-293190F4B320}"/>
    <hyperlink ref="D42" r:id="rId40" xr:uid="{13B7A5B5-C137-4D70-9FFB-5B29362BF1DB}"/>
    <hyperlink ref="D43" r:id="rId41" xr:uid="{A31C7573-ABA2-4973-83B0-3612B08713F4}"/>
    <hyperlink ref="D44" r:id="rId42" xr:uid="{7DBE23BE-1E57-4C81-954E-9B563EC2ACF4}"/>
    <hyperlink ref="D47" r:id="rId43" xr:uid="{BE03FDC6-573E-4CE6-9E04-8EE85C2D728A}"/>
    <hyperlink ref="D50" r:id="rId44" xr:uid="{3ECB1A02-5ADA-4AC4-B19A-DCD59C0729B2}"/>
    <hyperlink ref="D53" r:id="rId45" xr:uid="{D12EA661-DFEB-4A42-9A56-0B2F4CA53CBC}"/>
    <hyperlink ref="D54" r:id="rId46" xr:uid="{5A7577FE-42FD-4719-B660-ED64D197DE53}"/>
    <hyperlink ref="D55" r:id="rId47" xr:uid="{F41AC70F-6F7D-428E-AEEE-018C7BF15195}"/>
    <hyperlink ref="D56" r:id="rId48" xr:uid="{23AA14F7-43F9-48DA-A014-645ABBCF7DE6}"/>
    <hyperlink ref="D59" r:id="rId49" xr:uid="{F6CE613E-1AC4-4B59-8CF7-793A81F5E5E8}"/>
    <hyperlink ref="D65" r:id="rId50" xr:uid="{9566BDC7-3397-4849-853A-B70663BBAEB7}"/>
    <hyperlink ref="D66" r:id="rId51" xr:uid="{44834CB6-0C13-461C-BE4B-7DC3000DCBBF}"/>
    <hyperlink ref="D67" r:id="rId52" xr:uid="{B9A9C708-AFB8-4DF8-A678-A0AAE0336AF1}"/>
    <hyperlink ref="D68" r:id="rId53" xr:uid="{3277944A-8644-49C8-9A3A-D7B69F5E8A71}"/>
    <hyperlink ref="D70" r:id="rId54" xr:uid="{12D360BD-A62F-4D97-ACD4-071A09EE8BCA}"/>
    <hyperlink ref="D69" r:id="rId55" xr:uid="{72161E50-0AC6-4D32-A4FF-E0921C587062}"/>
    <hyperlink ref="D73" r:id="rId56" xr:uid="{53D344F4-D2B7-499A-9035-D23794F80829}"/>
    <hyperlink ref="D74" r:id="rId57" xr:uid="{1D8AE4B2-FF67-4D57-A47C-19882E545EAC}"/>
    <hyperlink ref="D75" r:id="rId58" xr:uid="{3A57A284-8A7F-4C4F-A67F-507D81683AA2}"/>
    <hyperlink ref="D76" r:id="rId59" xr:uid="{569BBB96-101C-4ABC-8B22-0B6F1F498495}"/>
    <hyperlink ref="D77" r:id="rId60" xr:uid="{EFEC6299-2320-42EF-8D2A-95BCDF839425}"/>
    <hyperlink ref="D78" r:id="rId61" xr:uid="{E7BC8F59-FB90-4A31-93E6-FE594B8CEBA2}"/>
    <hyperlink ref="D79" r:id="rId62" xr:uid="{61B2F0B6-3AA4-4E4A-91B3-446F88089E8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3BF2-E88A-4343-9BFF-5E0601ED9B94}">
  <dimension ref="A1:Y65"/>
  <sheetViews>
    <sheetView tabSelected="1" topLeftCell="E1" workbookViewId="0">
      <selection activeCell="A3" sqref="A3:W3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/>
    <col min="12" max="12" width="9.21875" style="58" customWidth="1"/>
    <col min="13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24" width="5.88671875" style="58" customWidth="1"/>
    <col min="25" max="25" width="255" style="58" customWidth="1"/>
    <col min="26" max="16384" width="8.88671875" style="58"/>
  </cols>
  <sheetData>
    <row r="1" spans="1:25" ht="1.0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40" customFormat="1" ht="44.1" customHeight="1">
      <c r="A2" s="77" t="s">
        <v>444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</row>
    <row r="3" spans="1:25" ht="31.8">
      <c r="A3" s="59" t="s">
        <v>1</v>
      </c>
      <c r="B3" s="60" t="s">
        <v>2</v>
      </c>
      <c r="C3" s="59" t="s">
        <v>3</v>
      </c>
      <c r="D3" s="59" t="s">
        <v>4</v>
      </c>
      <c r="E3" s="60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60" t="s">
        <v>6</v>
      </c>
      <c r="K3" s="60" t="s">
        <v>7</v>
      </c>
      <c r="L3" s="60" t="s">
        <v>8</v>
      </c>
      <c r="M3" s="60" t="s">
        <v>11</v>
      </c>
      <c r="N3" s="60" t="s">
        <v>9</v>
      </c>
      <c r="O3" s="60" t="s">
        <v>10</v>
      </c>
      <c r="P3" s="60" t="s">
        <v>15</v>
      </c>
      <c r="Q3" s="60" t="s">
        <v>12</v>
      </c>
      <c r="R3" s="60" t="s">
        <v>14</v>
      </c>
      <c r="S3" s="60" t="s">
        <v>13</v>
      </c>
      <c r="T3" s="60" t="s">
        <v>16</v>
      </c>
      <c r="U3" s="60" t="s">
        <v>17</v>
      </c>
      <c r="V3" s="60" t="s">
        <v>20</v>
      </c>
      <c r="W3" s="60" t="s">
        <v>21</v>
      </c>
      <c r="X3" s="57"/>
      <c r="Y3" s="57"/>
    </row>
    <row r="4" spans="1:25">
      <c r="A4" s="96" t="s">
        <v>22</v>
      </c>
      <c r="B4" s="88">
        <v>44531</v>
      </c>
      <c r="C4" s="96" t="s">
        <v>23</v>
      </c>
      <c r="D4" s="61" t="s">
        <v>417</v>
      </c>
      <c r="E4" s="7">
        <v>44531.333740277798</v>
      </c>
      <c r="F4" s="7"/>
      <c r="G4" s="7"/>
      <c r="H4" s="7"/>
      <c r="I4" s="7"/>
      <c r="J4" s="8">
        <v>41951</v>
      </c>
      <c r="K4" s="8">
        <v>41851</v>
      </c>
      <c r="L4" s="9">
        <v>0.99761626659674396</v>
      </c>
      <c r="M4" s="10">
        <v>8288</v>
      </c>
      <c r="N4" s="8">
        <v>5778</v>
      </c>
      <c r="O4" s="9">
        <v>0.13806121717521699</v>
      </c>
      <c r="P4" s="10">
        <v>490</v>
      </c>
      <c r="Q4" s="8">
        <v>377</v>
      </c>
      <c r="R4" s="9">
        <v>6.5247490481135303E-2</v>
      </c>
      <c r="S4" s="9">
        <v>9.0081479534539193E-3</v>
      </c>
      <c r="T4" s="9">
        <v>1.17082029103247E-2</v>
      </c>
      <c r="U4" s="9">
        <v>5.9121621621621601E-2</v>
      </c>
      <c r="V4" s="11">
        <v>1.3</v>
      </c>
      <c r="W4" s="62" t="s">
        <v>418</v>
      </c>
      <c r="X4" s="57"/>
      <c r="Y4" s="57"/>
    </row>
    <row r="5" spans="1:25" ht="20.399999999999999">
      <c r="A5" s="102"/>
      <c r="B5" s="89"/>
      <c r="C5" s="102"/>
      <c r="D5" s="61" t="s">
        <v>417</v>
      </c>
      <c r="E5" s="7">
        <v>44531.333740277798</v>
      </c>
      <c r="F5" s="41" t="s">
        <v>445</v>
      </c>
      <c r="G5" s="42">
        <v>423</v>
      </c>
      <c r="H5" s="43">
        <f>G5/P$4</f>
        <v>0.86326530612244901</v>
      </c>
      <c r="I5" s="43">
        <f>+G5/K$4</f>
        <v>1.010728536952522E-2</v>
      </c>
      <c r="J5" s="8">
        <v>41951</v>
      </c>
      <c r="K5" s="8">
        <v>41851</v>
      </c>
      <c r="L5" s="9">
        <v>0.99761626659674396</v>
      </c>
      <c r="M5" s="10">
        <v>8288</v>
      </c>
      <c r="N5" s="8">
        <v>5778</v>
      </c>
      <c r="O5" s="9">
        <v>0.13806121717521699</v>
      </c>
      <c r="P5" s="10">
        <v>490</v>
      </c>
      <c r="Q5" s="8">
        <v>377</v>
      </c>
      <c r="R5" s="9">
        <v>6.5247490481135303E-2</v>
      </c>
      <c r="S5" s="9">
        <v>9.0081479534539193E-3</v>
      </c>
      <c r="T5" s="9">
        <v>1.17082029103247E-2</v>
      </c>
      <c r="U5" s="9">
        <v>5.9121621621621601E-2</v>
      </c>
      <c r="V5" s="11">
        <v>1.3</v>
      </c>
      <c r="W5" s="62"/>
      <c r="X5" s="57"/>
      <c r="Y5" s="57"/>
    </row>
    <row r="6" spans="1:25">
      <c r="A6" s="102"/>
      <c r="B6" s="89"/>
      <c r="C6" s="102"/>
      <c r="D6" s="61"/>
      <c r="E6" s="7"/>
      <c r="F6" s="7"/>
      <c r="G6" s="7"/>
      <c r="H6" s="7"/>
      <c r="I6" s="7"/>
      <c r="J6" s="8"/>
      <c r="K6" s="8"/>
      <c r="L6" s="9"/>
      <c r="M6" s="10"/>
      <c r="N6" s="8"/>
      <c r="O6" s="9"/>
      <c r="P6" s="10"/>
      <c r="Q6" s="8"/>
      <c r="R6" s="9"/>
      <c r="S6" s="9"/>
      <c r="T6" s="9"/>
      <c r="U6" s="9"/>
      <c r="V6" s="11"/>
      <c r="W6" s="62"/>
      <c r="X6" s="57"/>
      <c r="Y6" s="57"/>
    </row>
    <row r="7" spans="1:25" ht="20.399999999999999">
      <c r="A7" s="97"/>
      <c r="B7" s="97"/>
      <c r="C7" s="97"/>
      <c r="D7" s="61" t="s">
        <v>419</v>
      </c>
      <c r="E7" s="7">
        <v>44533.458547303198</v>
      </c>
      <c r="F7" s="7"/>
      <c r="G7" s="7"/>
      <c r="H7" s="7"/>
      <c r="I7" s="7"/>
      <c r="J7" s="8">
        <v>41889</v>
      </c>
      <c r="K7" s="8">
        <v>41770</v>
      </c>
      <c r="L7" s="9">
        <v>0.99715915872902205</v>
      </c>
      <c r="M7" s="10">
        <v>7415</v>
      </c>
      <c r="N7" s="8">
        <v>5463</v>
      </c>
      <c r="O7" s="9">
        <v>0.13078764663634199</v>
      </c>
      <c r="P7" s="10">
        <v>179</v>
      </c>
      <c r="Q7" s="8">
        <v>147</v>
      </c>
      <c r="R7" s="9">
        <v>2.69082921471719E-2</v>
      </c>
      <c r="S7" s="9">
        <v>3.5192722049317698E-3</v>
      </c>
      <c r="T7" s="9">
        <v>4.2853722767536503E-3</v>
      </c>
      <c r="U7" s="9">
        <v>2.4140256237356699E-2</v>
      </c>
      <c r="V7" s="11">
        <v>0.1</v>
      </c>
      <c r="W7" s="62" t="s">
        <v>420</v>
      </c>
      <c r="X7" s="57"/>
      <c r="Y7" s="57"/>
    </row>
    <row r="8" spans="1:25" ht="20.399999999999999">
      <c r="A8" s="97"/>
      <c r="B8" s="97"/>
      <c r="C8" s="97"/>
      <c r="D8" s="61" t="s">
        <v>419</v>
      </c>
      <c r="E8" s="7">
        <v>44533.458547303198</v>
      </c>
      <c r="F8" s="41" t="s">
        <v>446</v>
      </c>
      <c r="G8" s="42">
        <v>130</v>
      </c>
      <c r="H8" s="43">
        <f>G8/P$7</f>
        <v>0.72625698324022347</v>
      </c>
      <c r="I8" s="43">
        <f>+G8/K$7</f>
        <v>3.1122815417763947E-3</v>
      </c>
      <c r="J8" s="8">
        <v>41889</v>
      </c>
      <c r="K8" s="8">
        <v>41770</v>
      </c>
      <c r="L8" s="9">
        <v>0.99715915872902205</v>
      </c>
      <c r="M8" s="10">
        <v>7415</v>
      </c>
      <c r="N8" s="8">
        <v>5463</v>
      </c>
      <c r="O8" s="9">
        <v>0.13078764663634199</v>
      </c>
      <c r="P8" s="10">
        <v>179</v>
      </c>
      <c r="Q8" s="8">
        <v>147</v>
      </c>
      <c r="R8" s="9">
        <v>2.69082921471719E-2</v>
      </c>
      <c r="S8" s="9">
        <v>3.5192722049317698E-3</v>
      </c>
      <c r="T8" s="9">
        <v>4.2853722767536503E-3</v>
      </c>
      <c r="U8" s="9">
        <v>2.4140256237356699E-2</v>
      </c>
      <c r="V8" s="11">
        <v>0.1</v>
      </c>
      <c r="W8" s="62"/>
      <c r="X8" s="57"/>
      <c r="Y8" s="57"/>
    </row>
    <row r="9" spans="1:25">
      <c r="A9" s="97"/>
      <c r="B9" s="97"/>
      <c r="C9" s="97"/>
      <c r="D9" s="61"/>
      <c r="E9" s="7"/>
      <c r="F9" s="7"/>
      <c r="G9" s="7"/>
      <c r="H9" s="7"/>
      <c r="I9" s="7"/>
      <c r="J9" s="8"/>
      <c r="K9" s="8"/>
      <c r="L9" s="9"/>
      <c r="M9" s="10"/>
      <c r="N9" s="8"/>
      <c r="O9" s="9"/>
      <c r="P9" s="10"/>
      <c r="Q9" s="8"/>
      <c r="R9" s="9"/>
      <c r="S9" s="9"/>
      <c r="T9" s="9"/>
      <c r="U9" s="9"/>
      <c r="V9" s="11"/>
      <c r="W9" s="62"/>
      <c r="X9" s="57"/>
      <c r="Y9" s="57"/>
    </row>
    <row r="10" spans="1:25" ht="20.399999999999999">
      <c r="A10" s="97"/>
      <c r="B10" s="97"/>
      <c r="C10" s="97"/>
      <c r="D10" s="61" t="s">
        <v>421</v>
      </c>
      <c r="E10" s="7">
        <v>44537.333667129598</v>
      </c>
      <c r="F10" s="7"/>
      <c r="G10" s="7"/>
      <c r="H10" s="7"/>
      <c r="I10" s="7"/>
      <c r="J10" s="8">
        <v>41846</v>
      </c>
      <c r="K10" s="8">
        <v>41732</v>
      </c>
      <c r="L10" s="9">
        <v>0.99727572527840203</v>
      </c>
      <c r="M10" s="10">
        <v>7870</v>
      </c>
      <c r="N10" s="8">
        <v>5725</v>
      </c>
      <c r="O10" s="9">
        <v>0.13718489408607301</v>
      </c>
      <c r="P10" s="10">
        <v>423</v>
      </c>
      <c r="Q10" s="8">
        <v>326</v>
      </c>
      <c r="R10" s="9">
        <v>5.6943231441048001E-2</v>
      </c>
      <c r="S10" s="9">
        <v>7.8117511741589204E-3</v>
      </c>
      <c r="T10" s="9">
        <v>1.0136106584874899E-2</v>
      </c>
      <c r="U10" s="9">
        <v>5.3748411689961903E-2</v>
      </c>
      <c r="V10" s="11">
        <v>0.6</v>
      </c>
      <c r="W10" s="62" t="s">
        <v>422</v>
      </c>
      <c r="X10" s="57"/>
      <c r="Y10" s="57"/>
    </row>
    <row r="11" spans="1:25" ht="20.399999999999999">
      <c r="A11" s="97"/>
      <c r="B11" s="97"/>
      <c r="C11" s="97"/>
      <c r="D11" s="61" t="s">
        <v>421</v>
      </c>
      <c r="E11" s="7">
        <v>44537.333667129598</v>
      </c>
      <c r="F11" s="41" t="s">
        <v>447</v>
      </c>
      <c r="G11" s="42">
        <v>161</v>
      </c>
      <c r="H11" s="43">
        <f>G11/P$10</f>
        <v>0.38061465721040189</v>
      </c>
      <c r="I11" s="43">
        <f>+G11/K$10</f>
        <v>3.8579507332502636E-3</v>
      </c>
      <c r="J11" s="8">
        <v>41846</v>
      </c>
      <c r="K11" s="8">
        <v>41732</v>
      </c>
      <c r="L11" s="9">
        <v>0.99727572527840203</v>
      </c>
      <c r="M11" s="10">
        <v>7870</v>
      </c>
      <c r="N11" s="8">
        <v>5725</v>
      </c>
      <c r="O11" s="9">
        <v>0.13718489408607301</v>
      </c>
      <c r="P11" s="10">
        <v>423</v>
      </c>
      <c r="Q11" s="8">
        <v>326</v>
      </c>
      <c r="R11" s="9">
        <v>5.6943231441048001E-2</v>
      </c>
      <c r="S11" s="9">
        <v>7.8117511741589204E-3</v>
      </c>
      <c r="T11" s="9">
        <v>1.0136106584874899E-2</v>
      </c>
      <c r="U11" s="9">
        <v>5.3748411689961903E-2</v>
      </c>
      <c r="V11" s="11">
        <v>0.6</v>
      </c>
      <c r="W11" s="62"/>
      <c r="X11" s="57"/>
      <c r="Y11" s="57"/>
    </row>
    <row r="12" spans="1:25">
      <c r="A12" s="97"/>
      <c r="B12" s="97"/>
      <c r="C12" s="97"/>
      <c r="D12" s="61"/>
      <c r="E12" s="7"/>
      <c r="F12" s="7"/>
      <c r="G12" s="7"/>
      <c r="H12" s="7"/>
      <c r="I12" s="7"/>
      <c r="J12" s="8"/>
      <c r="K12" s="8"/>
      <c r="L12" s="9"/>
      <c r="M12" s="10"/>
      <c r="N12" s="8"/>
      <c r="O12" s="9"/>
      <c r="P12" s="10"/>
      <c r="Q12" s="8"/>
      <c r="R12" s="9"/>
      <c r="S12" s="9"/>
      <c r="T12" s="9"/>
      <c r="U12" s="9"/>
      <c r="V12" s="11"/>
      <c r="W12" s="62"/>
      <c r="X12" s="57"/>
      <c r="Y12" s="57"/>
    </row>
    <row r="13" spans="1:25" ht="20.399999999999999">
      <c r="A13" s="97"/>
      <c r="B13" s="97"/>
      <c r="C13" s="97"/>
      <c r="D13" s="61" t="s">
        <v>423</v>
      </c>
      <c r="E13" s="7">
        <v>44538.334033877298</v>
      </c>
      <c r="F13" s="7"/>
      <c r="G13" s="7"/>
      <c r="H13" s="7"/>
      <c r="I13" s="7"/>
      <c r="J13" s="8">
        <v>41808</v>
      </c>
      <c r="K13" s="8">
        <v>41685</v>
      </c>
      <c r="L13" s="9">
        <v>0.99705797933409901</v>
      </c>
      <c r="M13" s="10">
        <v>8933</v>
      </c>
      <c r="N13" s="8">
        <v>6526</v>
      </c>
      <c r="O13" s="9">
        <v>0.15655511574907</v>
      </c>
      <c r="P13" s="10">
        <v>414</v>
      </c>
      <c r="Q13" s="8">
        <v>313</v>
      </c>
      <c r="R13" s="9">
        <v>4.7961998161201398E-2</v>
      </c>
      <c r="S13" s="9">
        <v>7.5086961736835801E-3</v>
      </c>
      <c r="T13" s="9">
        <v>9.9316300827635793E-3</v>
      </c>
      <c r="U13" s="9">
        <v>4.6345012873614699E-2</v>
      </c>
      <c r="V13" s="11">
        <v>1.4</v>
      </c>
      <c r="W13" s="62" t="s">
        <v>260</v>
      </c>
      <c r="X13" s="57"/>
      <c r="Y13" s="57"/>
    </row>
    <row r="14" spans="1:25" ht="20.399999999999999">
      <c r="A14" s="97"/>
      <c r="B14" s="97"/>
      <c r="C14" s="97"/>
      <c r="D14" s="61" t="s">
        <v>423</v>
      </c>
      <c r="E14" s="7">
        <v>44538.334033877298</v>
      </c>
      <c r="F14" s="41" t="s">
        <v>448</v>
      </c>
      <c r="G14" s="42">
        <v>136</v>
      </c>
      <c r="H14" s="43">
        <f>G14/P$13</f>
        <v>0.32850241545893721</v>
      </c>
      <c r="I14" s="43">
        <f>+G14/K$13</f>
        <v>3.2625644716324817E-3</v>
      </c>
      <c r="J14" s="8">
        <v>41808</v>
      </c>
      <c r="K14" s="8">
        <v>41685</v>
      </c>
      <c r="L14" s="9">
        <v>0.99705797933409901</v>
      </c>
      <c r="M14" s="10">
        <v>8933</v>
      </c>
      <c r="N14" s="8">
        <v>6526</v>
      </c>
      <c r="O14" s="9">
        <v>0.15655511574907</v>
      </c>
      <c r="P14" s="10">
        <v>414</v>
      </c>
      <c r="Q14" s="8">
        <v>313</v>
      </c>
      <c r="R14" s="9">
        <v>4.7961998161201398E-2</v>
      </c>
      <c r="S14" s="9">
        <v>7.5086961736835801E-3</v>
      </c>
      <c r="T14" s="9">
        <v>9.9316300827635793E-3</v>
      </c>
      <c r="U14" s="9">
        <v>4.6345012873614699E-2</v>
      </c>
      <c r="V14" s="11">
        <v>1.4</v>
      </c>
      <c r="W14" s="62"/>
      <c r="X14" s="57"/>
      <c r="Y14" s="57"/>
    </row>
    <row r="15" spans="1:25">
      <c r="A15" s="97"/>
      <c r="B15" s="97"/>
      <c r="C15" s="97"/>
      <c r="D15" s="61"/>
      <c r="E15" s="7"/>
      <c r="F15" s="7"/>
      <c r="G15" s="7"/>
      <c r="H15" s="7"/>
      <c r="I15" s="7"/>
      <c r="J15" s="8"/>
      <c r="K15" s="8"/>
      <c r="L15" s="9"/>
      <c r="M15" s="10"/>
      <c r="N15" s="8"/>
      <c r="O15" s="9"/>
      <c r="P15" s="10"/>
      <c r="Q15" s="8"/>
      <c r="R15" s="9"/>
      <c r="S15" s="9"/>
      <c r="T15" s="9"/>
      <c r="U15" s="9"/>
      <c r="V15" s="11"/>
      <c r="W15" s="62"/>
      <c r="X15" s="57"/>
      <c r="Y15" s="57"/>
    </row>
    <row r="16" spans="1:25" ht="20.399999999999999">
      <c r="A16" s="97"/>
      <c r="B16" s="97"/>
      <c r="C16" s="97"/>
      <c r="D16" s="61" t="s">
        <v>424</v>
      </c>
      <c r="E16" s="7">
        <v>44540.396034687503</v>
      </c>
      <c r="F16" s="7"/>
      <c r="G16" s="7"/>
      <c r="H16" s="7"/>
      <c r="I16" s="7"/>
      <c r="J16" s="8">
        <v>41778</v>
      </c>
      <c r="K16" s="8">
        <v>41640</v>
      </c>
      <c r="L16" s="9">
        <v>0.99669682608071197</v>
      </c>
      <c r="M16" s="10">
        <v>8185</v>
      </c>
      <c r="N16" s="8">
        <v>6001</v>
      </c>
      <c r="O16" s="9">
        <v>0.14411623439001001</v>
      </c>
      <c r="P16" s="10">
        <v>155</v>
      </c>
      <c r="Q16" s="8">
        <v>96</v>
      </c>
      <c r="R16" s="9">
        <v>1.5997333777703699E-2</v>
      </c>
      <c r="S16" s="9">
        <v>2.3054755043227701E-3</v>
      </c>
      <c r="T16" s="9">
        <v>3.7223823246877999E-3</v>
      </c>
      <c r="U16" s="9">
        <v>1.8937080024434901E-2</v>
      </c>
      <c r="V16" s="11">
        <v>0.1</v>
      </c>
      <c r="W16" s="62" t="s">
        <v>425</v>
      </c>
      <c r="X16" s="57"/>
      <c r="Y16" s="57"/>
    </row>
    <row r="17" spans="1:25" ht="20.399999999999999">
      <c r="A17" s="97"/>
      <c r="B17" s="97"/>
      <c r="C17" s="97"/>
      <c r="D17" s="61" t="s">
        <v>424</v>
      </c>
      <c r="E17" s="7">
        <v>44540.396034687503</v>
      </c>
      <c r="F17" s="41" t="s">
        <v>446</v>
      </c>
      <c r="G17" s="42">
        <v>97</v>
      </c>
      <c r="H17" s="43">
        <f>G17/P$16</f>
        <v>0.62580645161290327</v>
      </c>
      <c r="I17" s="43">
        <f>+G17/K$16</f>
        <v>2.3294908741594619E-3</v>
      </c>
      <c r="J17" s="8">
        <v>41778</v>
      </c>
      <c r="K17" s="8">
        <v>41640</v>
      </c>
      <c r="L17" s="9">
        <v>0.99669682608071197</v>
      </c>
      <c r="M17" s="10">
        <v>8185</v>
      </c>
      <c r="N17" s="8">
        <v>6001</v>
      </c>
      <c r="O17" s="9">
        <v>0.14411623439001001</v>
      </c>
      <c r="P17" s="10">
        <v>155</v>
      </c>
      <c r="Q17" s="8">
        <v>96</v>
      </c>
      <c r="R17" s="9">
        <v>1.5997333777703699E-2</v>
      </c>
      <c r="S17" s="9">
        <v>2.3054755043227701E-3</v>
      </c>
      <c r="T17" s="9">
        <v>3.7223823246877999E-3</v>
      </c>
      <c r="U17" s="9">
        <v>1.8937080024434901E-2</v>
      </c>
      <c r="V17" s="11">
        <v>0.1</v>
      </c>
      <c r="W17" s="62"/>
      <c r="X17" s="57"/>
      <c r="Y17" s="57"/>
    </row>
    <row r="18" spans="1:25">
      <c r="A18" s="97"/>
      <c r="B18" s="97"/>
      <c r="C18" s="97"/>
      <c r="D18" s="61"/>
      <c r="E18" s="7"/>
      <c r="F18" s="7"/>
      <c r="G18" s="7"/>
      <c r="H18" s="7"/>
      <c r="I18" s="7"/>
      <c r="J18" s="8"/>
      <c r="K18" s="8"/>
      <c r="L18" s="9"/>
      <c r="M18" s="10"/>
      <c r="N18" s="8"/>
      <c r="O18" s="9"/>
      <c r="P18" s="10"/>
      <c r="Q18" s="8"/>
      <c r="R18" s="9"/>
      <c r="S18" s="9"/>
      <c r="T18" s="9"/>
      <c r="U18" s="9"/>
      <c r="V18" s="11"/>
      <c r="W18" s="62"/>
      <c r="X18" s="57"/>
      <c r="Y18" s="57"/>
    </row>
    <row r="19" spans="1:25" ht="20.399999999999999">
      <c r="A19" s="97"/>
      <c r="B19" s="97"/>
      <c r="C19" s="97"/>
      <c r="D19" s="61" t="s">
        <v>426</v>
      </c>
      <c r="E19" s="7">
        <v>44542.8751621181</v>
      </c>
      <c r="F19" s="7"/>
      <c r="G19" s="7"/>
      <c r="H19" s="7"/>
      <c r="I19" s="7"/>
      <c r="J19" s="8">
        <v>41763</v>
      </c>
      <c r="K19" s="8">
        <v>41631</v>
      </c>
      <c r="L19" s="9">
        <v>0.99683930752101102</v>
      </c>
      <c r="M19" s="10">
        <v>10048</v>
      </c>
      <c r="N19" s="8">
        <v>7007</v>
      </c>
      <c r="O19" s="9">
        <v>0.16831207513631699</v>
      </c>
      <c r="P19" s="10">
        <v>378</v>
      </c>
      <c r="Q19" s="8">
        <v>307</v>
      </c>
      <c r="R19" s="9">
        <v>4.38133295276152E-2</v>
      </c>
      <c r="S19" s="9">
        <v>7.3743124114241804E-3</v>
      </c>
      <c r="T19" s="9">
        <v>9.0797722850760303E-3</v>
      </c>
      <c r="U19" s="9">
        <v>3.7619426751592397E-2</v>
      </c>
      <c r="V19" s="11">
        <v>0.6</v>
      </c>
      <c r="W19" s="62" t="s">
        <v>427</v>
      </c>
      <c r="X19" s="57"/>
      <c r="Y19" s="57"/>
    </row>
    <row r="20" spans="1:25" ht="20.399999999999999">
      <c r="A20" s="97"/>
      <c r="B20" s="97"/>
      <c r="C20" s="97"/>
      <c r="D20" s="61" t="s">
        <v>426</v>
      </c>
      <c r="E20" s="7">
        <v>44542.8751621181</v>
      </c>
      <c r="F20" s="41" t="s">
        <v>449</v>
      </c>
      <c r="G20" s="42">
        <v>292</v>
      </c>
      <c r="H20" s="43">
        <f>G20/P$19</f>
        <v>0.77248677248677244</v>
      </c>
      <c r="I20" s="43">
        <f>+G20/K$19</f>
        <v>7.0140039874132254E-3</v>
      </c>
      <c r="J20" s="8">
        <v>41763</v>
      </c>
      <c r="K20" s="8">
        <v>41631</v>
      </c>
      <c r="L20" s="9">
        <v>0.99683930752101102</v>
      </c>
      <c r="M20" s="10">
        <v>10048</v>
      </c>
      <c r="N20" s="8">
        <v>7007</v>
      </c>
      <c r="O20" s="9">
        <v>0.16831207513631699</v>
      </c>
      <c r="P20" s="10">
        <v>378</v>
      </c>
      <c r="Q20" s="8">
        <v>307</v>
      </c>
      <c r="R20" s="9">
        <v>4.38133295276152E-2</v>
      </c>
      <c r="S20" s="9">
        <v>7.3743124114241804E-3</v>
      </c>
      <c r="T20" s="9">
        <v>9.0797722850760303E-3</v>
      </c>
      <c r="U20" s="9">
        <v>3.7619426751592397E-2</v>
      </c>
      <c r="V20" s="11">
        <v>0.6</v>
      </c>
      <c r="W20" s="62"/>
      <c r="X20" s="57"/>
      <c r="Y20" s="57"/>
    </row>
    <row r="21" spans="1:25">
      <c r="A21" s="97"/>
      <c r="B21" s="97"/>
      <c r="C21" s="97"/>
      <c r="D21" s="61"/>
      <c r="E21" s="7"/>
      <c r="F21" s="7"/>
      <c r="G21" s="7"/>
      <c r="H21" s="7"/>
      <c r="I21" s="7"/>
      <c r="J21" s="8"/>
      <c r="K21" s="8"/>
      <c r="L21" s="9"/>
      <c r="M21" s="10"/>
      <c r="N21" s="8"/>
      <c r="O21" s="9"/>
      <c r="P21" s="10"/>
      <c r="Q21" s="8"/>
      <c r="R21" s="9"/>
      <c r="S21" s="9"/>
      <c r="T21" s="9"/>
      <c r="U21" s="9"/>
      <c r="V21" s="11"/>
      <c r="W21" s="62"/>
      <c r="X21" s="57"/>
      <c r="Y21" s="57"/>
    </row>
    <row r="22" spans="1:25">
      <c r="A22" s="97"/>
      <c r="B22" s="97"/>
      <c r="C22" s="97"/>
      <c r="D22" s="61" t="s">
        <v>428</v>
      </c>
      <c r="E22" s="7">
        <v>44543.333737233799</v>
      </c>
      <c r="F22" s="7"/>
      <c r="G22" s="7"/>
      <c r="H22" s="7"/>
      <c r="I22" s="7"/>
      <c r="J22" s="8">
        <v>41708</v>
      </c>
      <c r="K22" s="8">
        <v>41549</v>
      </c>
      <c r="L22" s="9">
        <v>0.99618778172053302</v>
      </c>
      <c r="M22" s="10">
        <v>9024</v>
      </c>
      <c r="N22" s="8">
        <v>6633</v>
      </c>
      <c r="O22" s="9">
        <v>0.159642831355749</v>
      </c>
      <c r="P22" s="10">
        <v>196</v>
      </c>
      <c r="Q22" s="8">
        <v>158</v>
      </c>
      <c r="R22" s="9">
        <v>2.3820292477008901E-2</v>
      </c>
      <c r="S22" s="9">
        <v>3.8027389347517399E-3</v>
      </c>
      <c r="T22" s="9">
        <v>4.7173217165274702E-3</v>
      </c>
      <c r="U22" s="9">
        <v>2.17198581560284E-2</v>
      </c>
      <c r="V22" s="11">
        <v>0.6</v>
      </c>
      <c r="W22" s="62" t="s">
        <v>289</v>
      </c>
      <c r="X22" s="57"/>
      <c r="Y22" s="57"/>
    </row>
    <row r="23" spans="1:25" ht="20.399999999999999">
      <c r="A23" s="97"/>
      <c r="B23" s="97"/>
      <c r="C23" s="97"/>
      <c r="D23" s="61" t="s">
        <v>428</v>
      </c>
      <c r="E23" s="7">
        <v>44543.333737233799</v>
      </c>
      <c r="F23" s="41" t="s">
        <v>450</v>
      </c>
      <c r="G23" s="42">
        <v>135</v>
      </c>
      <c r="H23" s="43">
        <f>G23/P$22</f>
        <v>0.68877551020408168</v>
      </c>
      <c r="I23" s="43">
        <f>+G23/K$22</f>
        <v>3.2491756720980048E-3</v>
      </c>
      <c r="J23" s="8">
        <v>41708</v>
      </c>
      <c r="K23" s="8">
        <v>41549</v>
      </c>
      <c r="L23" s="9">
        <v>0.99618778172053302</v>
      </c>
      <c r="M23" s="10">
        <v>9024</v>
      </c>
      <c r="N23" s="8">
        <v>6633</v>
      </c>
      <c r="O23" s="9">
        <v>0.159642831355749</v>
      </c>
      <c r="P23" s="10">
        <v>196</v>
      </c>
      <c r="Q23" s="8">
        <v>158</v>
      </c>
      <c r="R23" s="9">
        <v>2.3820292477008901E-2</v>
      </c>
      <c r="S23" s="9">
        <v>3.8027389347517399E-3</v>
      </c>
      <c r="T23" s="9">
        <v>4.7173217165274702E-3</v>
      </c>
      <c r="U23" s="9">
        <v>2.17198581560284E-2</v>
      </c>
      <c r="V23" s="11">
        <v>0.6</v>
      </c>
      <c r="W23" s="62"/>
      <c r="X23" s="57"/>
      <c r="Y23" s="57"/>
    </row>
    <row r="24" spans="1:25">
      <c r="A24" s="97"/>
      <c r="B24" s="97"/>
      <c r="C24" s="97"/>
      <c r="D24" s="61"/>
      <c r="E24" s="7"/>
      <c r="F24" s="7"/>
      <c r="G24" s="7"/>
      <c r="H24" s="7"/>
      <c r="I24" s="7"/>
      <c r="J24" s="8"/>
      <c r="K24" s="8"/>
      <c r="L24" s="9"/>
      <c r="M24" s="10"/>
      <c r="N24" s="8"/>
      <c r="O24" s="9"/>
      <c r="P24" s="10"/>
      <c r="Q24" s="8"/>
      <c r="R24" s="9"/>
      <c r="S24" s="9"/>
      <c r="T24" s="9"/>
      <c r="U24" s="9"/>
      <c r="V24" s="11"/>
      <c r="W24" s="62"/>
      <c r="X24" s="57"/>
      <c r="Y24" s="57"/>
    </row>
    <row r="25" spans="1:25">
      <c r="A25" s="97"/>
      <c r="B25" s="97"/>
      <c r="C25" s="97"/>
      <c r="D25" s="61" t="s">
        <v>429</v>
      </c>
      <c r="E25" s="7">
        <v>44550.333612650502</v>
      </c>
      <c r="F25" s="7"/>
      <c r="G25" s="7"/>
      <c r="H25" s="7"/>
      <c r="I25" s="7"/>
      <c r="J25" s="8">
        <v>41688</v>
      </c>
      <c r="K25" s="8">
        <v>41537</v>
      </c>
      <c r="L25" s="9">
        <v>0.99637785453847605</v>
      </c>
      <c r="M25" s="10">
        <v>8929</v>
      </c>
      <c r="N25" s="8">
        <v>6654</v>
      </c>
      <c r="O25" s="9">
        <v>0.160194525362929</v>
      </c>
      <c r="P25" s="10">
        <v>293</v>
      </c>
      <c r="Q25" s="8">
        <v>253</v>
      </c>
      <c r="R25" s="9">
        <v>3.8022242260294603E-2</v>
      </c>
      <c r="S25" s="9">
        <v>6.0909550521222001E-3</v>
      </c>
      <c r="T25" s="9">
        <v>7.0539518983075301E-3</v>
      </c>
      <c r="U25" s="9">
        <v>3.2814424907604403E-2</v>
      </c>
      <c r="V25" s="11">
        <v>0.6</v>
      </c>
      <c r="W25" s="62" t="s">
        <v>262</v>
      </c>
      <c r="X25" s="57"/>
      <c r="Y25" s="57"/>
    </row>
    <row r="26" spans="1:25" ht="20.399999999999999">
      <c r="A26" s="97"/>
      <c r="B26" s="97"/>
      <c r="C26" s="97"/>
      <c r="D26" s="61" t="s">
        <v>429</v>
      </c>
      <c r="E26" s="7">
        <v>44550.333612650502</v>
      </c>
      <c r="F26" s="41" t="s">
        <v>451</v>
      </c>
      <c r="G26" s="42">
        <v>77</v>
      </c>
      <c r="H26" s="43">
        <f>G26/P$25</f>
        <v>0.26279863481228671</v>
      </c>
      <c r="I26" s="43">
        <f>+G26/K$25</f>
        <v>1.8537689289067579E-3</v>
      </c>
      <c r="J26" s="8">
        <v>41688</v>
      </c>
      <c r="K26" s="8">
        <v>41537</v>
      </c>
      <c r="L26" s="9">
        <v>0.99637785453847605</v>
      </c>
      <c r="M26" s="10">
        <v>8929</v>
      </c>
      <c r="N26" s="8">
        <v>6654</v>
      </c>
      <c r="O26" s="9">
        <v>0.160194525362929</v>
      </c>
      <c r="P26" s="10">
        <v>293</v>
      </c>
      <c r="Q26" s="8">
        <v>253</v>
      </c>
      <c r="R26" s="9">
        <v>3.8022242260294603E-2</v>
      </c>
      <c r="S26" s="9">
        <v>6.0909550521222001E-3</v>
      </c>
      <c r="T26" s="9">
        <v>7.0539518983075301E-3</v>
      </c>
      <c r="U26" s="9">
        <v>3.2814424907604403E-2</v>
      </c>
      <c r="V26" s="11">
        <v>0.6</v>
      </c>
      <c r="W26" s="62"/>
      <c r="X26" s="57"/>
      <c r="Y26" s="57"/>
    </row>
    <row r="27" spans="1:25">
      <c r="A27" s="97"/>
      <c r="B27" s="97"/>
      <c r="C27" s="97"/>
      <c r="D27" s="61"/>
      <c r="E27" s="7"/>
      <c r="F27" s="7"/>
      <c r="G27" s="7"/>
      <c r="H27" s="7"/>
      <c r="I27" s="7"/>
      <c r="J27" s="8"/>
      <c r="K27" s="8"/>
      <c r="L27" s="9"/>
      <c r="M27" s="10"/>
      <c r="N27" s="8"/>
      <c r="O27" s="9"/>
      <c r="P27" s="10"/>
      <c r="Q27" s="8"/>
      <c r="R27" s="9"/>
      <c r="S27" s="9"/>
      <c r="T27" s="9"/>
      <c r="U27" s="9"/>
      <c r="V27" s="11"/>
      <c r="W27" s="62"/>
      <c r="X27" s="57"/>
      <c r="Y27" s="57"/>
    </row>
    <row r="28" spans="1:25">
      <c r="A28" s="97"/>
      <c r="B28" s="97"/>
      <c r="C28" s="97"/>
      <c r="D28" s="61" t="s">
        <v>430</v>
      </c>
      <c r="E28" s="7">
        <v>44551.666802233798</v>
      </c>
      <c r="F28" s="7"/>
      <c r="G28" s="7"/>
      <c r="H28" s="7"/>
      <c r="I28" s="7"/>
      <c r="J28" s="8">
        <v>4878</v>
      </c>
      <c r="K28" s="8">
        <v>4859</v>
      </c>
      <c r="L28" s="9">
        <v>0.99610496104961099</v>
      </c>
      <c r="M28" s="10">
        <v>1625</v>
      </c>
      <c r="N28" s="8">
        <v>1073</v>
      </c>
      <c r="O28" s="9">
        <v>0.220827330726487</v>
      </c>
      <c r="P28" s="10">
        <v>87</v>
      </c>
      <c r="Q28" s="8">
        <v>65</v>
      </c>
      <c r="R28" s="9">
        <v>6.0577819198508902E-2</v>
      </c>
      <c r="S28" s="9">
        <v>1.3377238114838401E-2</v>
      </c>
      <c r="T28" s="9">
        <v>1.7904918707553001E-2</v>
      </c>
      <c r="U28" s="9">
        <v>5.35384615384615E-2</v>
      </c>
      <c r="V28" s="11">
        <v>0</v>
      </c>
      <c r="W28" s="62" t="s">
        <v>27</v>
      </c>
      <c r="X28" s="57"/>
      <c r="Y28" s="57"/>
    </row>
    <row r="29" spans="1:25" ht="20.399999999999999">
      <c r="A29" s="97"/>
      <c r="B29" s="97"/>
      <c r="C29" s="97"/>
      <c r="D29" s="61" t="s">
        <v>430</v>
      </c>
      <c r="E29" s="7">
        <v>44551.666802233798</v>
      </c>
      <c r="F29" s="41" t="s">
        <v>452</v>
      </c>
      <c r="G29" s="42">
        <v>85</v>
      </c>
      <c r="H29" s="43">
        <f>G29/P$28</f>
        <v>0.97701149425287359</v>
      </c>
      <c r="I29" s="43">
        <f>+G29/K$28</f>
        <v>1.7493311380942581E-2</v>
      </c>
      <c r="J29" s="8">
        <v>4878</v>
      </c>
      <c r="K29" s="8">
        <v>4859</v>
      </c>
      <c r="L29" s="9">
        <v>0.99610496104961099</v>
      </c>
      <c r="M29" s="10">
        <v>1625</v>
      </c>
      <c r="N29" s="8">
        <v>1073</v>
      </c>
      <c r="O29" s="9">
        <v>0.220827330726487</v>
      </c>
      <c r="P29" s="10">
        <v>87</v>
      </c>
      <c r="Q29" s="8">
        <v>65</v>
      </c>
      <c r="R29" s="9">
        <v>6.0577819198508902E-2</v>
      </c>
      <c r="S29" s="9">
        <v>1.3377238114838401E-2</v>
      </c>
      <c r="T29" s="9">
        <v>1.7904918707553001E-2</v>
      </c>
      <c r="U29" s="9">
        <v>5.35384615384615E-2</v>
      </c>
      <c r="V29" s="11">
        <v>0</v>
      </c>
      <c r="W29" s="62"/>
      <c r="X29" s="57"/>
      <c r="Y29" s="57"/>
    </row>
    <row r="30" spans="1:25">
      <c r="A30" s="97"/>
      <c r="B30" s="97"/>
      <c r="C30" s="97"/>
      <c r="D30" s="61"/>
      <c r="E30" s="7"/>
      <c r="F30" s="7"/>
      <c r="G30" s="7"/>
      <c r="H30" s="7"/>
      <c r="I30" s="7"/>
      <c r="J30" s="8"/>
      <c r="K30" s="8"/>
      <c r="L30" s="9"/>
      <c r="M30" s="10"/>
      <c r="N30" s="8"/>
      <c r="O30" s="9"/>
      <c r="P30" s="10"/>
      <c r="Q30" s="8"/>
      <c r="R30" s="9"/>
      <c r="S30" s="9"/>
      <c r="T30" s="9"/>
      <c r="U30" s="9"/>
      <c r="V30" s="11"/>
      <c r="W30" s="62"/>
      <c r="X30" s="57"/>
      <c r="Y30" s="57"/>
    </row>
    <row r="31" spans="1:25">
      <c r="A31" s="97"/>
      <c r="B31" s="97"/>
      <c r="C31" s="98"/>
      <c r="D31" s="61" t="s">
        <v>431</v>
      </c>
      <c r="E31" s="7">
        <v>44560.3751732292</v>
      </c>
      <c r="F31" s="7"/>
      <c r="G31" s="7"/>
      <c r="H31" s="7"/>
      <c r="I31" s="7"/>
      <c r="J31" s="8">
        <v>11511</v>
      </c>
      <c r="K31" s="8">
        <v>11473</v>
      </c>
      <c r="L31" s="9">
        <v>0.996698809834072</v>
      </c>
      <c r="M31" s="10">
        <v>3598</v>
      </c>
      <c r="N31" s="8">
        <v>2403</v>
      </c>
      <c r="O31" s="9">
        <v>0.20944826985095399</v>
      </c>
      <c r="P31" s="10">
        <v>174</v>
      </c>
      <c r="Q31" s="8">
        <v>121</v>
      </c>
      <c r="R31" s="9">
        <v>5.0353724511027903E-2</v>
      </c>
      <c r="S31" s="9">
        <v>1.0546500479386401E-2</v>
      </c>
      <c r="T31" s="9">
        <v>1.5166042011679599E-2</v>
      </c>
      <c r="U31" s="9">
        <v>4.8360200111172903E-2</v>
      </c>
      <c r="V31" s="11">
        <v>0</v>
      </c>
      <c r="W31" s="62" t="s">
        <v>27</v>
      </c>
      <c r="X31" s="57"/>
      <c r="Y31" s="57"/>
    </row>
    <row r="32" spans="1:25" ht="20.399999999999999">
      <c r="A32" s="97"/>
      <c r="B32" s="97"/>
      <c r="C32" s="75"/>
      <c r="D32" s="61" t="s">
        <v>431</v>
      </c>
      <c r="E32" s="7">
        <v>44560.3751732292</v>
      </c>
      <c r="F32" s="41" t="s">
        <v>452</v>
      </c>
      <c r="G32" s="42">
        <v>125</v>
      </c>
      <c r="H32" s="43">
        <f>G32/P$31</f>
        <v>0.7183908045977011</v>
      </c>
      <c r="I32" s="43">
        <f>+G32/K$31</f>
        <v>1.0895145123333044E-2</v>
      </c>
      <c r="J32" s="8">
        <v>11511</v>
      </c>
      <c r="K32" s="8">
        <v>11473</v>
      </c>
      <c r="L32" s="9">
        <v>0.996698809834072</v>
      </c>
      <c r="M32" s="10">
        <v>3598</v>
      </c>
      <c r="N32" s="8">
        <v>2403</v>
      </c>
      <c r="O32" s="9">
        <v>0.20944826985095399</v>
      </c>
      <c r="P32" s="10">
        <v>174</v>
      </c>
      <c r="Q32" s="8">
        <v>121</v>
      </c>
      <c r="R32" s="9">
        <v>5.0353724511027903E-2</v>
      </c>
      <c r="S32" s="9">
        <v>1.0546500479386401E-2</v>
      </c>
      <c r="T32" s="9">
        <v>1.5166042011679599E-2</v>
      </c>
      <c r="U32" s="9">
        <v>4.8360200111172903E-2</v>
      </c>
      <c r="V32" s="11">
        <v>0</v>
      </c>
      <c r="W32" s="62"/>
      <c r="X32" s="57"/>
      <c r="Y32" s="57"/>
    </row>
    <row r="33" spans="1:25">
      <c r="A33" s="97"/>
      <c r="B33" s="97"/>
      <c r="C33" s="99" t="s">
        <v>432</v>
      </c>
      <c r="D33" s="94"/>
      <c r="E33" s="76" t="s">
        <v>0</v>
      </c>
      <c r="F33" s="76"/>
      <c r="G33" s="76"/>
      <c r="H33" s="76"/>
      <c r="I33" s="76"/>
      <c r="J33" s="15">
        <v>350820</v>
      </c>
      <c r="K33" s="15">
        <v>349727</v>
      </c>
      <c r="L33" s="16">
        <v>0.99688444216407301</v>
      </c>
      <c r="M33" s="17">
        <v>73915</v>
      </c>
      <c r="N33" s="15">
        <v>53263</v>
      </c>
      <c r="O33" s="16">
        <v>0.15229879305858601</v>
      </c>
      <c r="P33" s="17">
        <v>2789</v>
      </c>
      <c r="Q33" s="15">
        <v>2163</v>
      </c>
      <c r="R33" s="16">
        <v>4.0609804179261397E-2</v>
      </c>
      <c r="S33" s="16">
        <v>6.1848241628470199E-3</v>
      </c>
      <c r="T33" s="16">
        <v>7.9747917661490194E-3</v>
      </c>
      <c r="U33" s="16">
        <v>3.7732530609483901E-2</v>
      </c>
      <c r="V33" s="76" t="s">
        <v>0</v>
      </c>
      <c r="W33" s="76" t="s">
        <v>0</v>
      </c>
      <c r="X33" s="57"/>
      <c r="Y33" s="57"/>
    </row>
    <row r="34" spans="1:25" ht="20.399999999999999">
      <c r="A34" s="97"/>
      <c r="B34" s="97"/>
      <c r="C34" s="96" t="s">
        <v>38</v>
      </c>
      <c r="D34" s="61" t="s">
        <v>433</v>
      </c>
      <c r="E34" s="7">
        <v>44533.666845752297</v>
      </c>
      <c r="F34" s="7"/>
      <c r="G34" s="7"/>
      <c r="H34" s="7"/>
      <c r="I34" s="7"/>
      <c r="J34" s="8">
        <v>175</v>
      </c>
      <c r="K34" s="8">
        <v>167</v>
      </c>
      <c r="L34" s="9">
        <v>0.95428571428571396</v>
      </c>
      <c r="M34" s="10">
        <v>125</v>
      </c>
      <c r="N34" s="8">
        <v>73</v>
      </c>
      <c r="O34" s="9">
        <v>0.43712574850299402</v>
      </c>
      <c r="P34" s="10">
        <v>35</v>
      </c>
      <c r="Q34" s="8">
        <v>35</v>
      </c>
      <c r="R34" s="9">
        <v>0.47945205479452102</v>
      </c>
      <c r="S34" s="9">
        <v>0.209580838323353</v>
      </c>
      <c r="T34" s="9">
        <v>0.209580838323353</v>
      </c>
      <c r="U34" s="9">
        <v>0.28000000000000003</v>
      </c>
      <c r="V34" s="11">
        <v>1.3</v>
      </c>
      <c r="W34" s="62" t="s">
        <v>434</v>
      </c>
      <c r="X34" s="57"/>
      <c r="Y34" s="57"/>
    </row>
    <row r="35" spans="1:25" ht="20.399999999999999">
      <c r="A35" s="97"/>
      <c r="B35" s="97"/>
      <c r="C35" s="100"/>
      <c r="D35" s="61" t="s">
        <v>433</v>
      </c>
      <c r="E35" s="7">
        <v>44533.666845752297</v>
      </c>
      <c r="F35" s="41" t="s">
        <v>453</v>
      </c>
      <c r="G35" s="42">
        <v>21</v>
      </c>
      <c r="H35" s="43">
        <f>G35/P$34</f>
        <v>0.6</v>
      </c>
      <c r="I35" s="43">
        <f>+G35/K$34</f>
        <v>0.12574850299401197</v>
      </c>
      <c r="J35" s="8">
        <v>175</v>
      </c>
      <c r="K35" s="8">
        <v>167</v>
      </c>
      <c r="L35" s="9">
        <v>0.95428571428571396</v>
      </c>
      <c r="M35" s="10">
        <v>125</v>
      </c>
      <c r="N35" s="8">
        <v>73</v>
      </c>
      <c r="O35" s="9">
        <v>0.43712574850299402</v>
      </c>
      <c r="P35" s="10">
        <v>35</v>
      </c>
      <c r="Q35" s="8">
        <v>35</v>
      </c>
      <c r="R35" s="9">
        <v>0.47945205479452102</v>
      </c>
      <c r="S35" s="9">
        <v>0.209580838323353</v>
      </c>
      <c r="T35" s="9">
        <v>0.209580838323353</v>
      </c>
      <c r="U35" s="9">
        <v>0.28000000000000003</v>
      </c>
      <c r="V35" s="11">
        <v>1.3</v>
      </c>
      <c r="W35" s="62"/>
      <c r="X35" s="57"/>
      <c r="Y35" s="57"/>
    </row>
    <row r="36" spans="1:25">
      <c r="A36" s="97"/>
      <c r="B36" s="97"/>
      <c r="C36" s="100"/>
      <c r="D36" s="61" t="s">
        <v>433</v>
      </c>
      <c r="E36" s="7">
        <v>44533.666845752297</v>
      </c>
      <c r="F36" s="41" t="s">
        <v>454</v>
      </c>
      <c r="G36" s="42">
        <v>14</v>
      </c>
      <c r="H36" s="43">
        <f>G36/P$34</f>
        <v>0.4</v>
      </c>
      <c r="I36" s="43">
        <f>+G36/K$34</f>
        <v>8.3832335329341312E-2</v>
      </c>
      <c r="J36" s="8">
        <v>175</v>
      </c>
      <c r="K36" s="8">
        <v>167</v>
      </c>
      <c r="L36" s="9">
        <v>0.95428571428571396</v>
      </c>
      <c r="M36" s="10">
        <v>125</v>
      </c>
      <c r="N36" s="8">
        <v>73</v>
      </c>
      <c r="O36" s="9">
        <v>0.43712574850299402</v>
      </c>
      <c r="P36" s="10">
        <v>35</v>
      </c>
      <c r="Q36" s="8">
        <v>35</v>
      </c>
      <c r="R36" s="9">
        <v>0.47945205479452102</v>
      </c>
      <c r="S36" s="9">
        <v>0.209580838323353</v>
      </c>
      <c r="T36" s="9">
        <v>0.209580838323353</v>
      </c>
      <c r="U36" s="9">
        <v>0.28000000000000003</v>
      </c>
      <c r="V36" s="11">
        <v>1.3</v>
      </c>
      <c r="W36" s="62"/>
      <c r="X36" s="57"/>
      <c r="Y36" s="57"/>
    </row>
    <row r="37" spans="1:25">
      <c r="A37" s="97"/>
      <c r="B37" s="97"/>
      <c r="C37" s="100"/>
      <c r="D37" s="61"/>
      <c r="E37" s="7"/>
      <c r="F37" s="7"/>
      <c r="G37" s="7"/>
      <c r="H37" s="7"/>
      <c r="I37" s="7"/>
      <c r="J37" s="8"/>
      <c r="K37" s="8"/>
      <c r="L37" s="9"/>
      <c r="M37" s="10"/>
      <c r="N37" s="8"/>
      <c r="O37" s="9"/>
      <c r="P37" s="10"/>
      <c r="Q37" s="8"/>
      <c r="R37" s="9"/>
      <c r="S37" s="9"/>
      <c r="T37" s="9"/>
      <c r="U37" s="9"/>
      <c r="V37" s="11"/>
      <c r="W37" s="62"/>
      <c r="X37" s="57"/>
      <c r="Y37" s="57"/>
    </row>
    <row r="38" spans="1:25" ht="20.399999999999999">
      <c r="A38" s="97"/>
      <c r="B38" s="97"/>
      <c r="C38" s="98"/>
      <c r="D38" s="61" t="s">
        <v>435</v>
      </c>
      <c r="E38" s="7">
        <v>44535.667245914403</v>
      </c>
      <c r="F38" s="7"/>
      <c r="G38" s="7"/>
      <c r="H38" s="7"/>
      <c r="I38" s="7"/>
      <c r="J38" s="8">
        <v>173</v>
      </c>
      <c r="K38" s="8">
        <v>165</v>
      </c>
      <c r="L38" s="9">
        <v>0.95375722543352603</v>
      </c>
      <c r="M38" s="10">
        <v>98</v>
      </c>
      <c r="N38" s="8">
        <v>67</v>
      </c>
      <c r="O38" s="9">
        <v>0.40606060606060601</v>
      </c>
      <c r="P38" s="10">
        <v>27</v>
      </c>
      <c r="Q38" s="8">
        <v>24</v>
      </c>
      <c r="R38" s="9">
        <v>0.35820895522388102</v>
      </c>
      <c r="S38" s="9">
        <v>0.145454545454545</v>
      </c>
      <c r="T38" s="9">
        <v>0.163636363636364</v>
      </c>
      <c r="U38" s="9">
        <v>0.27551020408163301</v>
      </c>
      <c r="V38" s="11">
        <v>1.3</v>
      </c>
      <c r="W38" s="62" t="s">
        <v>436</v>
      </c>
      <c r="X38" s="57"/>
      <c r="Y38" s="57"/>
    </row>
    <row r="39" spans="1:25">
      <c r="A39" s="97"/>
      <c r="B39" s="97"/>
      <c r="C39" s="75"/>
      <c r="D39" s="61" t="s">
        <v>435</v>
      </c>
      <c r="E39" s="7">
        <v>44535.667245914403</v>
      </c>
      <c r="F39" s="41" t="s">
        <v>454</v>
      </c>
      <c r="G39" s="42">
        <v>27</v>
      </c>
      <c r="H39" s="43">
        <f>G39/P$38</f>
        <v>1</v>
      </c>
      <c r="I39" s="43">
        <f>+G39/K$38</f>
        <v>0.16363636363636364</v>
      </c>
      <c r="J39" s="8">
        <v>173</v>
      </c>
      <c r="K39" s="8">
        <v>165</v>
      </c>
      <c r="L39" s="9">
        <v>0.95375722543352603</v>
      </c>
      <c r="M39" s="10">
        <v>98</v>
      </c>
      <c r="N39" s="8">
        <v>67</v>
      </c>
      <c r="O39" s="9">
        <v>0.40606060606060601</v>
      </c>
      <c r="P39" s="10">
        <v>27</v>
      </c>
      <c r="Q39" s="8">
        <v>24</v>
      </c>
      <c r="R39" s="9">
        <v>0.35820895522388102</v>
      </c>
      <c r="S39" s="9">
        <v>0.145454545454545</v>
      </c>
      <c r="T39" s="9">
        <v>0.163636363636364</v>
      </c>
      <c r="U39" s="9">
        <v>0.27551020408163301</v>
      </c>
      <c r="V39" s="11">
        <v>1.3</v>
      </c>
      <c r="W39" s="62"/>
      <c r="X39" s="57"/>
      <c r="Y39" s="57"/>
    </row>
    <row r="40" spans="1:25">
      <c r="A40" s="97"/>
      <c r="B40" s="97"/>
      <c r="C40" s="99" t="s">
        <v>43</v>
      </c>
      <c r="D40" s="94"/>
      <c r="E40" s="76" t="s">
        <v>0</v>
      </c>
      <c r="F40" s="76"/>
      <c r="G40" s="76"/>
      <c r="H40" s="76"/>
      <c r="I40" s="76"/>
      <c r="J40" s="15">
        <v>348</v>
      </c>
      <c r="K40" s="15">
        <v>332</v>
      </c>
      <c r="L40" s="16">
        <v>0.95402298850574696</v>
      </c>
      <c r="M40" s="17">
        <v>223</v>
      </c>
      <c r="N40" s="15">
        <v>140</v>
      </c>
      <c r="O40" s="16">
        <v>0.421686746987952</v>
      </c>
      <c r="P40" s="17">
        <v>62</v>
      </c>
      <c r="Q40" s="15">
        <v>59</v>
      </c>
      <c r="R40" s="16">
        <v>0.42142857142857099</v>
      </c>
      <c r="S40" s="16">
        <v>0.17771084337349399</v>
      </c>
      <c r="T40" s="16">
        <v>0.186746987951807</v>
      </c>
      <c r="U40" s="16">
        <v>0.27802690582959599</v>
      </c>
      <c r="V40" s="76" t="s">
        <v>0</v>
      </c>
      <c r="W40" s="76" t="s">
        <v>0</v>
      </c>
      <c r="X40" s="57"/>
      <c r="Y40" s="57"/>
    </row>
    <row r="41" spans="1:25" ht="20.399999999999999">
      <c r="A41" s="97"/>
      <c r="B41" s="97"/>
      <c r="C41" s="96" t="s">
        <v>44</v>
      </c>
      <c r="D41" s="61" t="s">
        <v>437</v>
      </c>
      <c r="E41" s="7">
        <v>44539.593894756901</v>
      </c>
      <c r="F41" s="7"/>
      <c r="G41" s="7"/>
      <c r="H41" s="7"/>
      <c r="I41" s="7"/>
      <c r="J41" s="8">
        <v>39027</v>
      </c>
      <c r="K41" s="8">
        <v>38911</v>
      </c>
      <c r="L41" s="9">
        <v>0.99702769877264497</v>
      </c>
      <c r="M41" s="10">
        <v>9911</v>
      </c>
      <c r="N41" s="8">
        <v>6300</v>
      </c>
      <c r="O41" s="9">
        <v>0.16190794376911399</v>
      </c>
      <c r="P41" s="10">
        <v>1361</v>
      </c>
      <c r="Q41" s="8">
        <v>809</v>
      </c>
      <c r="R41" s="9">
        <v>0.12841269841269801</v>
      </c>
      <c r="S41" s="9">
        <v>2.0791035953843399E-2</v>
      </c>
      <c r="T41" s="9">
        <v>3.4977255788851497E-2</v>
      </c>
      <c r="U41" s="9">
        <v>0.13732216728887101</v>
      </c>
      <c r="V41" s="11">
        <v>0</v>
      </c>
      <c r="W41" s="62" t="s">
        <v>438</v>
      </c>
      <c r="X41" s="57"/>
      <c r="Y41" s="57"/>
    </row>
    <row r="42" spans="1:25">
      <c r="A42" s="97"/>
      <c r="B42" s="97"/>
      <c r="C42" s="102"/>
      <c r="D42" s="61" t="s">
        <v>437</v>
      </c>
      <c r="E42" s="7">
        <v>44539.593894756901</v>
      </c>
      <c r="F42" s="41" t="s">
        <v>455</v>
      </c>
      <c r="G42" s="42">
        <v>16</v>
      </c>
      <c r="H42" s="43">
        <f>G42/P$41</f>
        <v>1.1756061719324026E-2</v>
      </c>
      <c r="I42" s="43">
        <f>+G42/K$41</f>
        <v>4.1119477782632162E-4</v>
      </c>
      <c r="J42" s="8">
        <v>39027</v>
      </c>
      <c r="K42" s="8">
        <v>38911</v>
      </c>
      <c r="L42" s="9">
        <v>0.99702769877264497</v>
      </c>
      <c r="M42" s="10">
        <v>9911</v>
      </c>
      <c r="N42" s="8">
        <v>6300</v>
      </c>
      <c r="O42" s="9">
        <v>0.16190794376911399</v>
      </c>
      <c r="P42" s="10">
        <v>1361</v>
      </c>
      <c r="Q42" s="8">
        <v>809</v>
      </c>
      <c r="R42" s="9">
        <v>0.12841269841269801</v>
      </c>
      <c r="S42" s="9">
        <v>2.0791035953843399E-2</v>
      </c>
      <c r="T42" s="9">
        <v>3.4977255788851497E-2</v>
      </c>
      <c r="U42" s="9">
        <v>0.13732216728887101</v>
      </c>
      <c r="V42" s="11">
        <v>0</v>
      </c>
      <c r="W42" s="62"/>
      <c r="X42" s="57"/>
      <c r="Y42" s="57"/>
    </row>
    <row r="43" spans="1:25">
      <c r="A43" s="97"/>
      <c r="B43" s="97"/>
      <c r="C43" s="102"/>
      <c r="D43" s="61" t="s">
        <v>437</v>
      </c>
      <c r="E43" s="7">
        <v>44539.593894756901</v>
      </c>
      <c r="F43" s="41" t="s">
        <v>74</v>
      </c>
      <c r="G43" s="42">
        <v>1</v>
      </c>
      <c r="H43" s="43">
        <f t="shared" ref="H43:H46" si="0">G43/P$41</f>
        <v>7.347538574577516E-4</v>
      </c>
      <c r="I43" s="43">
        <f t="shared" ref="I43:I46" si="1">+G43/K$41</f>
        <v>2.5699673614145101E-5</v>
      </c>
      <c r="J43" s="8">
        <v>39027</v>
      </c>
      <c r="K43" s="8">
        <v>38911</v>
      </c>
      <c r="L43" s="9">
        <v>0.99702769877264497</v>
      </c>
      <c r="M43" s="10">
        <v>9911</v>
      </c>
      <c r="N43" s="8">
        <v>6300</v>
      </c>
      <c r="O43" s="9">
        <v>0.16190794376911399</v>
      </c>
      <c r="P43" s="10">
        <v>1361</v>
      </c>
      <c r="Q43" s="8">
        <v>809</v>
      </c>
      <c r="R43" s="9">
        <v>0.12841269841269801</v>
      </c>
      <c r="S43" s="9">
        <v>2.0791035953843399E-2</v>
      </c>
      <c r="T43" s="9">
        <v>3.4977255788851497E-2</v>
      </c>
      <c r="U43" s="9">
        <v>0.13732216728887101</v>
      </c>
      <c r="V43" s="11">
        <v>0</v>
      </c>
      <c r="W43" s="62"/>
      <c r="X43" s="57"/>
      <c r="Y43" s="57"/>
    </row>
    <row r="44" spans="1:25">
      <c r="A44" s="97"/>
      <c r="B44" s="97"/>
      <c r="C44" s="102"/>
      <c r="D44" s="61" t="s">
        <v>437</v>
      </c>
      <c r="E44" s="7">
        <v>44539.593894756901</v>
      </c>
      <c r="F44" s="41" t="s">
        <v>170</v>
      </c>
      <c r="G44" s="42">
        <v>9</v>
      </c>
      <c r="H44" s="43">
        <f t="shared" si="0"/>
        <v>6.6127847171197646E-3</v>
      </c>
      <c r="I44" s="43">
        <f t="shared" si="1"/>
        <v>2.3129706252730592E-4</v>
      </c>
      <c r="J44" s="8">
        <v>39027</v>
      </c>
      <c r="K44" s="8">
        <v>38911</v>
      </c>
      <c r="L44" s="9">
        <v>0.99702769877264497</v>
      </c>
      <c r="M44" s="10">
        <v>9911</v>
      </c>
      <c r="N44" s="8">
        <v>6300</v>
      </c>
      <c r="O44" s="9">
        <v>0.16190794376911399</v>
      </c>
      <c r="P44" s="10">
        <v>1361</v>
      </c>
      <c r="Q44" s="8">
        <v>809</v>
      </c>
      <c r="R44" s="9">
        <v>0.12841269841269801</v>
      </c>
      <c r="S44" s="9">
        <v>2.0791035953843399E-2</v>
      </c>
      <c r="T44" s="9">
        <v>3.4977255788851497E-2</v>
      </c>
      <c r="U44" s="9">
        <v>0.13732216728887101</v>
      </c>
      <c r="V44" s="11">
        <v>0</v>
      </c>
      <c r="W44" s="62"/>
      <c r="X44" s="57"/>
      <c r="Y44" s="57"/>
    </row>
    <row r="45" spans="1:25">
      <c r="A45" s="97"/>
      <c r="B45" s="97"/>
      <c r="C45" s="102"/>
      <c r="D45" s="61" t="s">
        <v>437</v>
      </c>
      <c r="E45" s="7">
        <v>44539.593894756901</v>
      </c>
      <c r="F45" s="41" t="s">
        <v>416</v>
      </c>
      <c r="G45" s="42">
        <v>1</v>
      </c>
      <c r="H45" s="43">
        <f t="shared" si="0"/>
        <v>7.347538574577516E-4</v>
      </c>
      <c r="I45" s="43">
        <f t="shared" si="1"/>
        <v>2.5699673614145101E-5</v>
      </c>
      <c r="J45" s="8">
        <v>39027</v>
      </c>
      <c r="K45" s="8">
        <v>38911</v>
      </c>
      <c r="L45" s="9">
        <v>0.99702769877264497</v>
      </c>
      <c r="M45" s="10">
        <v>9911</v>
      </c>
      <c r="N45" s="8">
        <v>6300</v>
      </c>
      <c r="O45" s="9">
        <v>0.16190794376911399</v>
      </c>
      <c r="P45" s="10">
        <v>1361</v>
      </c>
      <c r="Q45" s="8">
        <v>809</v>
      </c>
      <c r="R45" s="9">
        <v>0.12841269841269801</v>
      </c>
      <c r="S45" s="9">
        <v>2.0791035953843399E-2</v>
      </c>
      <c r="T45" s="9">
        <v>3.4977255788851497E-2</v>
      </c>
      <c r="U45" s="9">
        <v>0.13732216728887101</v>
      </c>
      <c r="V45" s="11">
        <v>0</v>
      </c>
      <c r="W45" s="62"/>
      <c r="X45" s="57"/>
      <c r="Y45" s="57"/>
    </row>
    <row r="46" spans="1:25">
      <c r="A46" s="97"/>
      <c r="B46" s="97"/>
      <c r="C46" s="102"/>
      <c r="D46" s="61" t="s">
        <v>437</v>
      </c>
      <c r="E46" s="7">
        <v>44539.593894756901</v>
      </c>
      <c r="F46" s="41" t="s">
        <v>101</v>
      </c>
      <c r="G46" s="42">
        <v>0</v>
      </c>
      <c r="H46" s="43">
        <f t="shared" si="0"/>
        <v>0</v>
      </c>
      <c r="I46" s="43">
        <f t="shared" si="1"/>
        <v>0</v>
      </c>
      <c r="J46" s="8">
        <v>39027</v>
      </c>
      <c r="K46" s="8">
        <v>38911</v>
      </c>
      <c r="L46" s="9">
        <v>0.99702769877264497</v>
      </c>
      <c r="M46" s="10">
        <v>9911</v>
      </c>
      <c r="N46" s="8">
        <v>6300</v>
      </c>
      <c r="O46" s="9">
        <v>0.16190794376911399</v>
      </c>
      <c r="P46" s="10">
        <v>1361</v>
      </c>
      <c r="Q46" s="8">
        <v>809</v>
      </c>
      <c r="R46" s="9">
        <v>0.12841269841269801</v>
      </c>
      <c r="S46" s="9">
        <v>2.0791035953843399E-2</v>
      </c>
      <c r="T46" s="9">
        <v>3.4977255788851497E-2</v>
      </c>
      <c r="U46" s="9">
        <v>0.13732216728887101</v>
      </c>
      <c r="V46" s="11">
        <v>0</v>
      </c>
      <c r="W46" s="62"/>
      <c r="X46" s="57"/>
      <c r="Y46" s="57"/>
    </row>
    <row r="47" spans="1:25">
      <c r="A47" s="97"/>
      <c r="B47" s="97"/>
      <c r="C47" s="102"/>
      <c r="D47" s="61"/>
      <c r="E47" s="7"/>
      <c r="F47" s="7"/>
      <c r="G47" s="7"/>
      <c r="H47" s="7"/>
      <c r="I47" s="7"/>
      <c r="J47" s="8"/>
      <c r="K47" s="8"/>
      <c r="L47" s="9"/>
      <c r="M47" s="10"/>
      <c r="N47" s="8"/>
      <c r="O47" s="9"/>
      <c r="P47" s="10"/>
      <c r="Q47" s="8"/>
      <c r="R47" s="9"/>
      <c r="S47" s="9"/>
      <c r="T47" s="9"/>
      <c r="U47" s="9"/>
      <c r="V47" s="11"/>
      <c r="W47" s="62"/>
      <c r="X47" s="57"/>
      <c r="Y47" s="57"/>
    </row>
    <row r="48" spans="1:25">
      <c r="A48" s="97"/>
      <c r="B48" s="97"/>
      <c r="C48" s="97"/>
      <c r="D48" s="61" t="s">
        <v>439</v>
      </c>
      <c r="E48" s="7">
        <v>44547.458732951403</v>
      </c>
      <c r="F48" s="7"/>
      <c r="G48" s="7"/>
      <c r="H48" s="7"/>
      <c r="I48" s="7"/>
      <c r="J48" s="8">
        <v>38950</v>
      </c>
      <c r="K48" s="8">
        <v>38826</v>
      </c>
      <c r="L48" s="9">
        <v>0.99681643132220799</v>
      </c>
      <c r="M48" s="10">
        <v>9602</v>
      </c>
      <c r="N48" s="8">
        <v>6563</v>
      </c>
      <c r="O48" s="9">
        <v>0.169036212847061</v>
      </c>
      <c r="P48" s="10">
        <v>139</v>
      </c>
      <c r="Q48" s="8">
        <v>98</v>
      </c>
      <c r="R48" s="9">
        <v>1.4932195642236801E-2</v>
      </c>
      <c r="S48" s="9">
        <v>2.5240818008551002E-3</v>
      </c>
      <c r="T48" s="9">
        <v>3.5800752073352898E-3</v>
      </c>
      <c r="U48" s="9">
        <v>1.4476150801916301E-2</v>
      </c>
      <c r="V48" s="11">
        <v>0.1</v>
      </c>
      <c r="W48" s="62" t="s">
        <v>440</v>
      </c>
      <c r="X48" s="57"/>
      <c r="Y48" s="57"/>
    </row>
    <row r="49" spans="1:25">
      <c r="A49" s="97"/>
      <c r="B49" s="97"/>
      <c r="C49" s="97"/>
      <c r="D49" s="61" t="s">
        <v>439</v>
      </c>
      <c r="E49" s="7">
        <v>44547.458732951403</v>
      </c>
      <c r="F49" s="41" t="s">
        <v>103</v>
      </c>
      <c r="G49" s="42">
        <v>17</v>
      </c>
      <c r="H49" s="43">
        <f>G49/P$49</f>
        <v>0.1223021582733813</v>
      </c>
      <c r="I49" s="43">
        <f>+G49/K$49</f>
        <v>4.3785092463812907E-4</v>
      </c>
      <c r="J49" s="8">
        <v>38950</v>
      </c>
      <c r="K49" s="8">
        <v>38826</v>
      </c>
      <c r="L49" s="9">
        <v>0.99681643132220799</v>
      </c>
      <c r="M49" s="10">
        <v>9602</v>
      </c>
      <c r="N49" s="8">
        <v>6563</v>
      </c>
      <c r="O49" s="9">
        <v>0.169036212847061</v>
      </c>
      <c r="P49" s="10">
        <v>139</v>
      </c>
      <c r="Q49" s="8">
        <v>98</v>
      </c>
      <c r="R49" s="9">
        <v>1.4932195642236801E-2</v>
      </c>
      <c r="S49" s="9">
        <v>2.5240818008551002E-3</v>
      </c>
      <c r="T49" s="9">
        <v>3.5800752073352898E-3</v>
      </c>
      <c r="U49" s="9">
        <v>1.4476150801916301E-2</v>
      </c>
      <c r="V49" s="11">
        <v>0.1</v>
      </c>
      <c r="W49" s="62"/>
      <c r="X49" s="57"/>
      <c r="Y49" s="57"/>
    </row>
    <row r="50" spans="1:25">
      <c r="A50" s="97"/>
      <c r="B50" s="97"/>
      <c r="C50" s="97"/>
      <c r="D50" s="61" t="s">
        <v>439</v>
      </c>
      <c r="E50" s="7">
        <v>44547.458732951403</v>
      </c>
      <c r="F50" s="41" t="s">
        <v>456</v>
      </c>
      <c r="G50" s="42">
        <v>8</v>
      </c>
      <c r="H50" s="43">
        <f t="shared" ref="H50:H53" si="2">G50/P$49</f>
        <v>5.7553956834532377E-2</v>
      </c>
      <c r="I50" s="43">
        <f t="shared" ref="I50:I53" si="3">+G50/K$49</f>
        <v>2.0604749394735486E-4</v>
      </c>
      <c r="J50" s="8">
        <v>38950</v>
      </c>
      <c r="K50" s="8">
        <v>38826</v>
      </c>
      <c r="L50" s="9">
        <v>0.99681643132220799</v>
      </c>
      <c r="M50" s="10">
        <v>9602</v>
      </c>
      <c r="N50" s="8">
        <v>6563</v>
      </c>
      <c r="O50" s="9">
        <v>0.169036212847061</v>
      </c>
      <c r="P50" s="10">
        <v>139</v>
      </c>
      <c r="Q50" s="8">
        <v>98</v>
      </c>
      <c r="R50" s="9">
        <v>1.4932195642236801E-2</v>
      </c>
      <c r="S50" s="9">
        <v>2.5240818008551002E-3</v>
      </c>
      <c r="T50" s="9">
        <v>3.5800752073352898E-3</v>
      </c>
      <c r="U50" s="9">
        <v>1.4476150801916301E-2</v>
      </c>
      <c r="V50" s="11">
        <v>0.1</v>
      </c>
      <c r="W50" s="62"/>
      <c r="X50" s="57"/>
      <c r="Y50" s="57"/>
    </row>
    <row r="51" spans="1:25">
      <c r="A51" s="97"/>
      <c r="B51" s="97"/>
      <c r="C51" s="97"/>
      <c r="D51" s="61" t="s">
        <v>439</v>
      </c>
      <c r="E51" s="7">
        <v>44547.458732951403</v>
      </c>
      <c r="F51" s="41" t="s">
        <v>457</v>
      </c>
      <c r="G51" s="42">
        <v>11</v>
      </c>
      <c r="H51" s="43">
        <f t="shared" si="2"/>
        <v>7.9136690647482008E-2</v>
      </c>
      <c r="I51" s="43">
        <f t="shared" si="3"/>
        <v>2.8331530417761291E-4</v>
      </c>
      <c r="J51" s="8">
        <v>38950</v>
      </c>
      <c r="K51" s="8">
        <v>38826</v>
      </c>
      <c r="L51" s="9">
        <v>0.99681643132220799</v>
      </c>
      <c r="M51" s="10">
        <v>9602</v>
      </c>
      <c r="N51" s="8">
        <v>6563</v>
      </c>
      <c r="O51" s="9">
        <v>0.169036212847061</v>
      </c>
      <c r="P51" s="10">
        <v>139</v>
      </c>
      <c r="Q51" s="8">
        <v>98</v>
      </c>
      <c r="R51" s="9">
        <v>1.4932195642236801E-2</v>
      </c>
      <c r="S51" s="9">
        <v>2.5240818008551002E-3</v>
      </c>
      <c r="T51" s="9">
        <v>3.5800752073352898E-3</v>
      </c>
      <c r="U51" s="9">
        <v>1.4476150801916301E-2</v>
      </c>
      <c r="V51" s="11">
        <v>0.1</v>
      </c>
      <c r="W51" s="62"/>
      <c r="X51" s="57"/>
      <c r="Y51" s="57"/>
    </row>
    <row r="52" spans="1:25">
      <c r="A52" s="97"/>
      <c r="B52" s="97"/>
      <c r="C52" s="97"/>
      <c r="D52" s="61" t="s">
        <v>439</v>
      </c>
      <c r="E52" s="7">
        <v>44547.458732951403</v>
      </c>
      <c r="F52" s="41" t="s">
        <v>458</v>
      </c>
      <c r="G52" s="42">
        <v>8</v>
      </c>
      <c r="H52" s="43">
        <f t="shared" si="2"/>
        <v>5.7553956834532377E-2</v>
      </c>
      <c r="I52" s="43">
        <f t="shared" si="3"/>
        <v>2.0604749394735486E-4</v>
      </c>
      <c r="J52" s="8">
        <v>38950</v>
      </c>
      <c r="K52" s="8">
        <v>38826</v>
      </c>
      <c r="L52" s="9">
        <v>0.99681643132220799</v>
      </c>
      <c r="M52" s="10">
        <v>9602</v>
      </c>
      <c r="N52" s="8">
        <v>6563</v>
      </c>
      <c r="O52" s="9">
        <v>0.169036212847061</v>
      </c>
      <c r="P52" s="10">
        <v>139</v>
      </c>
      <c r="Q52" s="8">
        <v>98</v>
      </c>
      <c r="R52" s="9">
        <v>1.4932195642236801E-2</v>
      </c>
      <c r="S52" s="9">
        <v>2.5240818008551002E-3</v>
      </c>
      <c r="T52" s="9">
        <v>3.5800752073352898E-3</v>
      </c>
      <c r="U52" s="9">
        <v>1.4476150801916301E-2</v>
      </c>
      <c r="V52" s="11">
        <v>0.1</v>
      </c>
      <c r="W52" s="62"/>
      <c r="X52" s="57"/>
      <c r="Y52" s="57"/>
    </row>
    <row r="53" spans="1:25">
      <c r="A53" s="97"/>
      <c r="B53" s="97"/>
      <c r="C53" s="97"/>
      <c r="D53" s="61" t="s">
        <v>439</v>
      </c>
      <c r="E53" s="7">
        <v>44547.458732951403</v>
      </c>
      <c r="F53" s="41" t="s">
        <v>459</v>
      </c>
      <c r="G53" s="42">
        <v>8</v>
      </c>
      <c r="H53" s="43">
        <f t="shared" si="2"/>
        <v>5.7553956834532377E-2</v>
      </c>
      <c r="I53" s="43">
        <f t="shared" si="3"/>
        <v>2.0604749394735486E-4</v>
      </c>
      <c r="J53" s="8">
        <v>38950</v>
      </c>
      <c r="K53" s="8">
        <v>38826</v>
      </c>
      <c r="L53" s="9">
        <v>0.99681643132220799</v>
      </c>
      <c r="M53" s="10">
        <v>9602</v>
      </c>
      <c r="N53" s="8">
        <v>6563</v>
      </c>
      <c r="O53" s="9">
        <v>0.169036212847061</v>
      </c>
      <c r="P53" s="10">
        <v>139</v>
      </c>
      <c r="Q53" s="8">
        <v>98</v>
      </c>
      <c r="R53" s="9">
        <v>1.4932195642236801E-2</v>
      </c>
      <c r="S53" s="9">
        <v>2.5240818008551002E-3</v>
      </c>
      <c r="T53" s="9">
        <v>3.5800752073352898E-3</v>
      </c>
      <c r="U53" s="9">
        <v>1.4476150801916301E-2</v>
      </c>
      <c r="V53" s="11">
        <v>0.1</v>
      </c>
      <c r="W53" s="62"/>
      <c r="X53" s="57"/>
      <c r="Y53" s="57"/>
    </row>
    <row r="54" spans="1:25">
      <c r="A54" s="97"/>
      <c r="B54" s="97"/>
      <c r="C54" s="97"/>
      <c r="D54" s="61"/>
      <c r="E54" s="7"/>
      <c r="F54" s="7"/>
      <c r="G54" s="7"/>
      <c r="H54" s="7"/>
      <c r="I54" s="7"/>
      <c r="J54" s="8"/>
      <c r="K54" s="8"/>
      <c r="L54" s="9"/>
      <c r="M54" s="10"/>
      <c r="N54" s="8"/>
      <c r="O54" s="9"/>
      <c r="P54" s="10"/>
      <c r="Q54" s="8"/>
      <c r="R54" s="9"/>
      <c r="S54" s="9"/>
      <c r="T54" s="9"/>
      <c r="U54" s="9"/>
      <c r="V54" s="11"/>
      <c r="W54" s="62"/>
      <c r="X54" s="57"/>
      <c r="Y54" s="57"/>
    </row>
    <row r="55" spans="1:25">
      <c r="A55" s="97"/>
      <c r="B55" s="97"/>
      <c r="C55" s="98"/>
      <c r="D55" s="61" t="s">
        <v>441</v>
      </c>
      <c r="E55" s="7">
        <v>44553.375350196802</v>
      </c>
      <c r="F55" s="7"/>
      <c r="G55" s="7"/>
      <c r="H55" s="7"/>
      <c r="I55" s="7"/>
      <c r="J55" s="8">
        <v>39018</v>
      </c>
      <c r="K55" s="8">
        <v>38917</v>
      </c>
      <c r="L55" s="9">
        <v>0.99741145112512197</v>
      </c>
      <c r="M55" s="10">
        <v>11051</v>
      </c>
      <c r="N55" s="8">
        <v>7153</v>
      </c>
      <c r="O55" s="9">
        <v>0.183801423542411</v>
      </c>
      <c r="P55" s="10">
        <v>1966</v>
      </c>
      <c r="Q55" s="8">
        <v>1351</v>
      </c>
      <c r="R55" s="9">
        <v>0.18887180204110199</v>
      </c>
      <c r="S55" s="9">
        <v>3.4714906082174903E-2</v>
      </c>
      <c r="T55" s="9">
        <v>5.0517768584423299E-2</v>
      </c>
      <c r="U55" s="9">
        <v>0.17790245226676299</v>
      </c>
      <c r="V55" s="11">
        <v>0</v>
      </c>
      <c r="W55" s="62" t="s">
        <v>442</v>
      </c>
      <c r="X55" s="57"/>
      <c r="Y55" s="57"/>
    </row>
    <row r="56" spans="1:25">
      <c r="A56" s="97"/>
      <c r="B56" s="97"/>
      <c r="C56" s="75"/>
      <c r="D56" s="61" t="s">
        <v>441</v>
      </c>
      <c r="E56" s="7">
        <v>44553.375350196802</v>
      </c>
      <c r="F56" s="41" t="s">
        <v>416</v>
      </c>
      <c r="G56" s="42">
        <v>7</v>
      </c>
      <c r="H56" s="43">
        <f>G56/P$55</f>
        <v>3.5605289928789421E-3</v>
      </c>
      <c r="I56" s="43">
        <f>+G56/K$55</f>
        <v>1.7986997970038802E-4</v>
      </c>
      <c r="J56" s="8">
        <v>39018</v>
      </c>
      <c r="K56" s="8">
        <v>38917</v>
      </c>
      <c r="L56" s="9">
        <v>0.99741145112512197</v>
      </c>
      <c r="M56" s="10">
        <v>11051</v>
      </c>
      <c r="N56" s="8">
        <v>7153</v>
      </c>
      <c r="O56" s="9">
        <v>0.183801423542411</v>
      </c>
      <c r="P56" s="10">
        <v>1966</v>
      </c>
      <c r="Q56" s="8">
        <v>1351</v>
      </c>
      <c r="R56" s="9">
        <v>0.18887180204110199</v>
      </c>
      <c r="S56" s="9">
        <v>3.4714906082174903E-2</v>
      </c>
      <c r="T56" s="9">
        <v>5.0517768584423299E-2</v>
      </c>
      <c r="U56" s="9">
        <v>0.17790245226676299</v>
      </c>
      <c r="V56" s="11">
        <v>0</v>
      </c>
      <c r="W56" s="62"/>
      <c r="X56" s="57"/>
      <c r="Y56" s="57"/>
    </row>
    <row r="57" spans="1:25">
      <c r="A57" s="97"/>
      <c r="B57" s="97"/>
      <c r="C57" s="75"/>
      <c r="D57" s="61" t="s">
        <v>441</v>
      </c>
      <c r="E57" s="7">
        <v>44553.375350196802</v>
      </c>
      <c r="F57" s="41" t="s">
        <v>101</v>
      </c>
      <c r="G57" s="42">
        <v>5</v>
      </c>
      <c r="H57" s="43">
        <f t="shared" ref="H57:H60" si="4">G57/P$55</f>
        <v>2.5432349949135302E-3</v>
      </c>
      <c r="I57" s="43">
        <f t="shared" ref="I57:I60" si="5">+G57/K$55</f>
        <v>1.2847855692884856E-4</v>
      </c>
      <c r="J57" s="8">
        <v>39018</v>
      </c>
      <c r="K57" s="8">
        <v>38917</v>
      </c>
      <c r="L57" s="9">
        <v>0.99741145112512197</v>
      </c>
      <c r="M57" s="10">
        <v>11051</v>
      </c>
      <c r="N57" s="8">
        <v>7153</v>
      </c>
      <c r="O57" s="9">
        <v>0.183801423542411</v>
      </c>
      <c r="P57" s="10">
        <v>1966</v>
      </c>
      <c r="Q57" s="8">
        <v>1351</v>
      </c>
      <c r="R57" s="9">
        <v>0.18887180204110199</v>
      </c>
      <c r="S57" s="9">
        <v>3.4714906082174903E-2</v>
      </c>
      <c r="T57" s="9">
        <v>5.0517768584423299E-2</v>
      </c>
      <c r="U57" s="9">
        <v>0.17790245226676299</v>
      </c>
      <c r="V57" s="11">
        <v>0</v>
      </c>
      <c r="W57" s="62"/>
      <c r="X57" s="57"/>
      <c r="Y57" s="57"/>
    </row>
    <row r="58" spans="1:25">
      <c r="A58" s="97"/>
      <c r="B58" s="97"/>
      <c r="C58" s="75"/>
      <c r="D58" s="61" t="s">
        <v>441</v>
      </c>
      <c r="E58" s="7">
        <v>44553.375350196802</v>
      </c>
      <c r="F58" s="41" t="s">
        <v>170</v>
      </c>
      <c r="G58" s="42">
        <v>26</v>
      </c>
      <c r="H58" s="43">
        <f t="shared" si="4"/>
        <v>1.3224821973550356E-2</v>
      </c>
      <c r="I58" s="43">
        <f t="shared" si="5"/>
        <v>6.6808849603001259E-4</v>
      </c>
      <c r="J58" s="8">
        <v>39018</v>
      </c>
      <c r="K58" s="8">
        <v>38917</v>
      </c>
      <c r="L58" s="9">
        <v>0.99741145112512197</v>
      </c>
      <c r="M58" s="10">
        <v>11051</v>
      </c>
      <c r="N58" s="8">
        <v>7153</v>
      </c>
      <c r="O58" s="9">
        <v>0.183801423542411</v>
      </c>
      <c r="P58" s="10">
        <v>1966</v>
      </c>
      <c r="Q58" s="8">
        <v>1351</v>
      </c>
      <c r="R58" s="9">
        <v>0.18887180204110199</v>
      </c>
      <c r="S58" s="9">
        <v>3.4714906082174903E-2</v>
      </c>
      <c r="T58" s="9">
        <v>5.0517768584423299E-2</v>
      </c>
      <c r="U58" s="9">
        <v>0.17790245226676299</v>
      </c>
      <c r="V58" s="11">
        <v>0</v>
      </c>
      <c r="W58" s="62"/>
      <c r="X58" s="57"/>
      <c r="Y58" s="57"/>
    </row>
    <row r="59" spans="1:25">
      <c r="A59" s="97"/>
      <c r="B59" s="97"/>
      <c r="C59" s="75"/>
      <c r="D59" s="61" t="s">
        <v>441</v>
      </c>
      <c r="E59" s="7">
        <v>44553.375350196802</v>
      </c>
      <c r="F59" s="41" t="s">
        <v>74</v>
      </c>
      <c r="G59" s="42">
        <v>5</v>
      </c>
      <c r="H59" s="43">
        <f t="shared" si="4"/>
        <v>2.5432349949135302E-3</v>
      </c>
      <c r="I59" s="43">
        <f t="shared" si="5"/>
        <v>1.2847855692884856E-4</v>
      </c>
      <c r="J59" s="8">
        <v>39018</v>
      </c>
      <c r="K59" s="8">
        <v>38917</v>
      </c>
      <c r="L59" s="9">
        <v>0.99741145112512197</v>
      </c>
      <c r="M59" s="10">
        <v>11051</v>
      </c>
      <c r="N59" s="8">
        <v>7153</v>
      </c>
      <c r="O59" s="9">
        <v>0.183801423542411</v>
      </c>
      <c r="P59" s="10">
        <v>1966</v>
      </c>
      <c r="Q59" s="8">
        <v>1351</v>
      </c>
      <c r="R59" s="9">
        <v>0.18887180204110199</v>
      </c>
      <c r="S59" s="9">
        <v>3.4714906082174903E-2</v>
      </c>
      <c r="T59" s="9">
        <v>5.0517768584423299E-2</v>
      </c>
      <c r="U59" s="9">
        <v>0.17790245226676299</v>
      </c>
      <c r="V59" s="11">
        <v>0</v>
      </c>
      <c r="W59" s="62"/>
      <c r="X59" s="57"/>
      <c r="Y59" s="57"/>
    </row>
    <row r="60" spans="1:25">
      <c r="A60" s="97"/>
      <c r="B60" s="97"/>
      <c r="C60" s="75"/>
      <c r="D60" s="61" t="s">
        <v>441</v>
      </c>
      <c r="E60" s="7">
        <v>44553.375350196802</v>
      </c>
      <c r="F60" s="41" t="s">
        <v>91</v>
      </c>
      <c r="G60" s="42">
        <v>5</v>
      </c>
      <c r="H60" s="43">
        <f t="shared" si="4"/>
        <v>2.5432349949135302E-3</v>
      </c>
      <c r="I60" s="43">
        <f t="shared" si="5"/>
        <v>1.2847855692884856E-4</v>
      </c>
      <c r="J60" s="8">
        <v>39018</v>
      </c>
      <c r="K60" s="8">
        <v>38917</v>
      </c>
      <c r="L60" s="9">
        <v>0.99741145112512197</v>
      </c>
      <c r="M60" s="10">
        <v>11051</v>
      </c>
      <c r="N60" s="8">
        <v>7153</v>
      </c>
      <c r="O60" s="9">
        <v>0.183801423542411</v>
      </c>
      <c r="P60" s="10">
        <v>1966</v>
      </c>
      <c r="Q60" s="8">
        <v>1351</v>
      </c>
      <c r="R60" s="9">
        <v>0.18887180204110199</v>
      </c>
      <c r="S60" s="9">
        <v>3.4714906082174903E-2</v>
      </c>
      <c r="T60" s="9">
        <v>5.0517768584423299E-2</v>
      </c>
      <c r="U60" s="9">
        <v>0.17790245226676299</v>
      </c>
      <c r="V60" s="11">
        <v>0</v>
      </c>
      <c r="W60" s="62"/>
      <c r="X60" s="57"/>
      <c r="Y60" s="57"/>
    </row>
    <row r="61" spans="1:25">
      <c r="A61" s="97"/>
      <c r="B61" s="98"/>
      <c r="C61" s="99" t="s">
        <v>177</v>
      </c>
      <c r="D61" s="94"/>
      <c r="E61" s="76" t="s">
        <v>0</v>
      </c>
      <c r="F61" s="76"/>
      <c r="G61" s="76"/>
      <c r="H61" s="76"/>
      <c r="I61" s="76"/>
      <c r="J61" s="15">
        <v>116995</v>
      </c>
      <c r="K61" s="15">
        <v>116654</v>
      </c>
      <c r="L61" s="16">
        <v>0.99708534552758699</v>
      </c>
      <c r="M61" s="17">
        <v>30564</v>
      </c>
      <c r="N61" s="15">
        <v>20016</v>
      </c>
      <c r="O61" s="16">
        <v>0.171584343443002</v>
      </c>
      <c r="P61" s="17">
        <v>3466</v>
      </c>
      <c r="Q61" s="15">
        <v>2258</v>
      </c>
      <c r="R61" s="16">
        <v>0.11280975219824101</v>
      </c>
      <c r="S61" s="16">
        <v>1.9356387264903002E-2</v>
      </c>
      <c r="T61" s="16">
        <v>2.97117972808476E-2</v>
      </c>
      <c r="U61" s="16">
        <v>0.11340138725297701</v>
      </c>
      <c r="V61" s="76" t="s">
        <v>0</v>
      </c>
      <c r="W61" s="76" t="s">
        <v>0</v>
      </c>
      <c r="X61" s="57"/>
      <c r="Y61" s="57"/>
    </row>
    <row r="62" spans="1:25">
      <c r="A62" s="98"/>
      <c r="B62" s="101" t="s">
        <v>443</v>
      </c>
      <c r="C62" s="93"/>
      <c r="D62" s="94"/>
      <c r="E62" s="64" t="s">
        <v>0</v>
      </c>
      <c r="F62" s="64"/>
      <c r="G62" s="64"/>
      <c r="H62" s="64"/>
      <c r="I62" s="64"/>
      <c r="J62" s="19">
        <v>468163</v>
      </c>
      <c r="K62" s="19">
        <v>466713</v>
      </c>
      <c r="L62" s="20">
        <v>0.99690278813148403</v>
      </c>
      <c r="M62" s="21">
        <v>104702</v>
      </c>
      <c r="N62" s="19">
        <v>73419</v>
      </c>
      <c r="O62" s="20">
        <v>0.15731080985530699</v>
      </c>
      <c r="P62" s="21">
        <v>6317</v>
      </c>
      <c r="Q62" s="19">
        <v>4480</v>
      </c>
      <c r="R62" s="20">
        <v>6.10196270720113E-2</v>
      </c>
      <c r="S62" s="20">
        <v>9.5990469517669309E-3</v>
      </c>
      <c r="T62" s="20">
        <v>1.35350847308732E-2</v>
      </c>
      <c r="U62" s="20">
        <v>6.0333135947737399E-2</v>
      </c>
      <c r="V62" s="64" t="s">
        <v>0</v>
      </c>
      <c r="W62" s="64" t="s">
        <v>0</v>
      </c>
      <c r="X62" s="57"/>
      <c r="Y62" s="57"/>
    </row>
    <row r="63" spans="1:25">
      <c r="A63" s="92" t="s">
        <v>59</v>
      </c>
      <c r="B63" s="93"/>
      <c r="C63" s="93"/>
      <c r="D63" s="94"/>
      <c r="E63" s="73" t="s">
        <v>0</v>
      </c>
      <c r="F63" s="73"/>
      <c r="G63" s="73"/>
      <c r="H63" s="73"/>
      <c r="I63" s="73"/>
      <c r="J63" s="23">
        <v>468163</v>
      </c>
      <c r="K63" s="23">
        <v>466713</v>
      </c>
      <c r="L63" s="24">
        <v>0.99690278813148403</v>
      </c>
      <c r="M63" s="25">
        <v>104702</v>
      </c>
      <c r="N63" s="23">
        <v>73419</v>
      </c>
      <c r="O63" s="24">
        <v>0.15731080985530699</v>
      </c>
      <c r="P63" s="25">
        <v>6317</v>
      </c>
      <c r="Q63" s="23">
        <v>4480</v>
      </c>
      <c r="R63" s="24">
        <v>6.10196270720113E-2</v>
      </c>
      <c r="S63" s="24">
        <v>9.5990469517669309E-3</v>
      </c>
      <c r="T63" s="24">
        <v>1.35350847308732E-2</v>
      </c>
      <c r="U63" s="24">
        <v>6.0333135947737399E-2</v>
      </c>
      <c r="V63" s="73" t="s">
        <v>0</v>
      </c>
      <c r="W63" s="73" t="s">
        <v>0</v>
      </c>
      <c r="X63" s="57"/>
      <c r="Y63" s="57"/>
    </row>
    <row r="64" spans="1:25">
      <c r="A64" s="95" t="s">
        <v>60</v>
      </c>
      <c r="B64" s="93"/>
      <c r="C64" s="93"/>
      <c r="D64" s="94"/>
      <c r="E64" s="74" t="s">
        <v>0</v>
      </c>
      <c r="F64" s="74"/>
      <c r="G64" s="74"/>
      <c r="H64" s="74"/>
      <c r="I64" s="74"/>
      <c r="J64" s="27">
        <v>468163</v>
      </c>
      <c r="K64" s="27">
        <v>466713</v>
      </c>
      <c r="L64" s="28">
        <v>0.99690278813148403</v>
      </c>
      <c r="M64" s="29">
        <v>104702</v>
      </c>
      <c r="N64" s="27">
        <v>73419</v>
      </c>
      <c r="O64" s="28">
        <v>0.15731080985530699</v>
      </c>
      <c r="P64" s="29">
        <v>6317</v>
      </c>
      <c r="Q64" s="27">
        <v>4480</v>
      </c>
      <c r="R64" s="28">
        <v>6.10196270720113E-2</v>
      </c>
      <c r="S64" s="28">
        <v>9.5990469517669309E-3</v>
      </c>
      <c r="T64" s="28">
        <v>1.35350847308732E-2</v>
      </c>
      <c r="U64" s="28">
        <v>6.0333135947737399E-2</v>
      </c>
      <c r="V64" s="74" t="s">
        <v>0</v>
      </c>
      <c r="W64" s="74" t="s">
        <v>0</v>
      </c>
      <c r="X64" s="57"/>
      <c r="Y64" s="57"/>
    </row>
    <row r="65" ht="0" hidden="1" customHeight="1"/>
  </sheetData>
  <autoFilter ref="A3:W3" xr:uid="{DADE3BF2-E88A-4343-9BFF-5E0601ED9B94}"/>
  <mergeCells count="12">
    <mergeCell ref="B62:D62"/>
    <mergeCell ref="A63:D63"/>
    <mergeCell ref="A64:D64"/>
    <mergeCell ref="A2:E2"/>
    <mergeCell ref="A4:A62"/>
    <mergeCell ref="B4:B61"/>
    <mergeCell ref="C4:C31"/>
    <mergeCell ref="C33:D33"/>
    <mergeCell ref="C34:C38"/>
    <mergeCell ref="C40:D40"/>
    <mergeCell ref="C41:C55"/>
    <mergeCell ref="C61:D61"/>
  </mergeCells>
  <hyperlinks>
    <hyperlink ref="D4" r:id="rId1" xr:uid="{86AFA2F5-B73A-4783-ADEC-198F7C58014F}"/>
    <hyperlink ref="D7" r:id="rId2" xr:uid="{17B4DC76-D4B1-42E6-A2CD-F2982206B8D3}"/>
    <hyperlink ref="D10" r:id="rId3" xr:uid="{A3AE6F5E-69CF-4747-87A0-55F5E12F8413}"/>
    <hyperlink ref="D13" r:id="rId4" xr:uid="{1BA9A7BB-26D8-4DF6-AA10-2DA08307E77E}"/>
    <hyperlink ref="D16" r:id="rId5" xr:uid="{185CA36C-ECFC-4ED6-82AC-F1BD52857652}"/>
    <hyperlink ref="D19" r:id="rId6" xr:uid="{15E6D2BC-10CD-4292-9A34-DB47949B493C}"/>
    <hyperlink ref="D22" r:id="rId7" xr:uid="{499121AB-6617-448E-A601-0A68D99038F4}"/>
    <hyperlink ref="D25" r:id="rId8" xr:uid="{CFB553D1-DAB4-427D-BF95-44E6647ECEDC}"/>
    <hyperlink ref="D28" r:id="rId9" xr:uid="{A0A12BC1-A50E-4575-9C27-15F308C7DE9A}"/>
    <hyperlink ref="D31" r:id="rId10" xr:uid="{672F24C5-3558-4397-834C-E19DA5C69B91}"/>
    <hyperlink ref="D34" r:id="rId11" xr:uid="{1DE22D02-CBF0-4C94-BEEF-1C7642570535}"/>
    <hyperlink ref="D38" r:id="rId12" xr:uid="{0619136F-65B4-4AC3-B0BE-7623A227F18E}"/>
    <hyperlink ref="D41" r:id="rId13" xr:uid="{5C7D7DAC-4E69-492F-9C42-82071C6B1265}"/>
    <hyperlink ref="D48" r:id="rId14" xr:uid="{5C9F70C9-E12C-47B1-A871-BB62DCD49A10}"/>
    <hyperlink ref="D55" r:id="rId15" xr:uid="{1632F91C-B960-4D08-BF33-586D35CAE072}"/>
    <hyperlink ref="D5" r:id="rId16" xr:uid="{8104C464-7A77-4762-9F94-A6F91FABFBC6}"/>
    <hyperlink ref="D8" r:id="rId17" xr:uid="{96DE3420-29F9-4278-B3F5-D121DA9D3A36}"/>
    <hyperlink ref="D11" r:id="rId18" xr:uid="{1FE0390B-CF9D-4D04-A699-52C9E7F27C3C}"/>
    <hyperlink ref="D14" r:id="rId19" xr:uid="{CE30D6AD-CC8D-43BA-8163-35F1E45D36C4}"/>
    <hyperlink ref="D17" r:id="rId20" xr:uid="{AAFD46AD-C762-42C6-8673-389A4B380AC9}"/>
    <hyperlink ref="D20" r:id="rId21" xr:uid="{6CCB4842-33ED-43F8-8117-3781E45E79E6}"/>
    <hyperlink ref="D23" r:id="rId22" xr:uid="{9FCA436D-F9A9-4F97-8441-F79E7C5D3EDC}"/>
    <hyperlink ref="D26" r:id="rId23" xr:uid="{ABA5CBDA-27AE-4D39-B97F-6899254B86FA}"/>
    <hyperlink ref="D29" r:id="rId24" xr:uid="{0604D9DA-7DAE-4C7F-ACE4-DC0E7C0D7E1F}"/>
    <hyperlink ref="D32" r:id="rId25" xr:uid="{FA0B9734-A72F-4DE3-849B-50827DAAD34A}"/>
    <hyperlink ref="D35" r:id="rId26" xr:uid="{7203D2AA-B7C9-417F-8B87-C9C66D926D61}"/>
    <hyperlink ref="D36" r:id="rId27" xr:uid="{D4E68DE2-002C-46EF-828E-E51B77BBB3D4}"/>
    <hyperlink ref="D39" r:id="rId28" xr:uid="{765386F8-9ED1-43FA-B4AE-E2E56CE2414A}"/>
    <hyperlink ref="D42" r:id="rId29" xr:uid="{DE00B13F-7E5E-4D30-98BB-BCF5209D0CD4}"/>
    <hyperlink ref="D43" r:id="rId30" xr:uid="{5B620EAB-3B19-431A-B0B3-0A3C9344AAF8}"/>
    <hyperlink ref="D44" r:id="rId31" xr:uid="{0226B253-3108-43F3-A33E-CD09A9D9B039}"/>
    <hyperlink ref="D45" r:id="rId32" xr:uid="{7F071263-EAD7-4E07-8406-F2151905DA20}"/>
    <hyperlink ref="D46" r:id="rId33" xr:uid="{A50F20BC-775C-4008-B14B-308171D2A50A}"/>
    <hyperlink ref="D49" r:id="rId34" xr:uid="{77728F0B-7CC4-4A94-9915-DDC73CFECCB3}"/>
    <hyperlink ref="D50" r:id="rId35" xr:uid="{B03BC64F-984E-4606-8A1F-FCA2664D028E}"/>
    <hyperlink ref="D51" r:id="rId36" xr:uid="{AFF38679-FCEA-4E59-9037-C2F04B75FB37}"/>
    <hyperlink ref="D52" r:id="rId37" xr:uid="{A4049A4A-4544-4414-8FC3-EE045F0ADBF9}"/>
    <hyperlink ref="D53" r:id="rId38" xr:uid="{66DDB44C-1387-4EA2-BCD1-258B3AEC0E42}"/>
    <hyperlink ref="D56" r:id="rId39" xr:uid="{66E0EC71-BA2E-40A9-924D-E19300897B09}"/>
    <hyperlink ref="D57" r:id="rId40" xr:uid="{195F7D34-D6C2-49E9-A74F-2F39F7EB6A8E}"/>
    <hyperlink ref="D58" r:id="rId41" xr:uid="{E4791F62-2CA6-4D36-9F93-78F7E2A0DA66}"/>
    <hyperlink ref="D59" r:id="rId42" xr:uid="{B6A7E8B4-0057-47DA-94A6-97551272A505}"/>
    <hyperlink ref="D60" r:id="rId43" xr:uid="{47F9C9EC-5F5A-4859-BC35-BCBBE58F6D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0"/>
  <sheetViews>
    <sheetView topLeftCell="E1" workbookViewId="0">
      <selection activeCell="F10" sqref="F10:I10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16384" width="9.109375" style="2"/>
  </cols>
  <sheetData>
    <row r="1" spans="1:27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7" s="40" customFormat="1" ht="44.1" customHeight="1">
      <c r="A2" s="77" t="s">
        <v>123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  <c r="X2" s="38" t="s">
        <v>0</v>
      </c>
      <c r="Y2" s="38" t="s">
        <v>0</v>
      </c>
      <c r="Z2" s="39" t="s">
        <v>0</v>
      </c>
      <c r="AA2" s="39" t="s">
        <v>0</v>
      </c>
    </row>
    <row r="3" spans="1:27" ht="31.8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</row>
    <row r="4" spans="1:27" ht="20.399999999999999">
      <c r="A4" s="84" t="s">
        <v>22</v>
      </c>
      <c r="B4" s="88">
        <v>44228</v>
      </c>
      <c r="C4" s="32" t="s">
        <v>23</v>
      </c>
      <c r="D4" s="6" t="s">
        <v>106</v>
      </c>
      <c r="E4" s="7">
        <v>44237.458664317099</v>
      </c>
      <c r="F4" s="7"/>
      <c r="G4" s="7"/>
      <c r="H4" s="7"/>
      <c r="I4" s="7"/>
      <c r="J4" s="8">
        <v>54991</v>
      </c>
      <c r="K4" s="8">
        <v>39895</v>
      </c>
      <c r="L4" s="9">
        <v>0.72548235165754404</v>
      </c>
      <c r="M4" s="10">
        <v>6019</v>
      </c>
      <c r="N4" s="8">
        <v>3922</v>
      </c>
      <c r="O4" s="9">
        <v>9.8308058653966704E-2</v>
      </c>
      <c r="P4" s="10">
        <v>285</v>
      </c>
      <c r="Q4" s="8">
        <v>205</v>
      </c>
      <c r="R4" s="9">
        <v>5.2269250382457902E-2</v>
      </c>
      <c r="S4" s="9">
        <v>5.1384885323975402E-3</v>
      </c>
      <c r="T4" s="9">
        <v>7.1437523499185401E-3</v>
      </c>
      <c r="U4" s="9">
        <v>4.7350058149194199E-2</v>
      </c>
      <c r="V4" s="11">
        <v>0.1</v>
      </c>
      <c r="W4" s="12" t="s">
        <v>107</v>
      </c>
      <c r="X4" s="3"/>
    </row>
    <row r="5" spans="1:27" ht="20.399999999999999">
      <c r="A5" s="85"/>
      <c r="B5" s="89"/>
      <c r="C5" s="32"/>
      <c r="D5" s="6" t="s">
        <v>106</v>
      </c>
      <c r="E5" s="7">
        <v>44237.458664317099</v>
      </c>
      <c r="F5" s="41" t="s">
        <v>124</v>
      </c>
      <c r="G5" s="42">
        <v>20</v>
      </c>
      <c r="H5" s="43">
        <f>G5/P$4</f>
        <v>7.0175438596491224E-2</v>
      </c>
      <c r="I5" s="43">
        <f t="shared" ref="I5" si="0">+G5/K$4</f>
        <v>5.0131595438024812E-4</v>
      </c>
      <c r="J5" s="8">
        <v>54991</v>
      </c>
      <c r="K5" s="8">
        <v>39895</v>
      </c>
      <c r="L5" s="9">
        <v>0.72548235165754404</v>
      </c>
      <c r="M5" s="10">
        <v>6019</v>
      </c>
      <c r="N5" s="8">
        <v>3922</v>
      </c>
      <c r="O5" s="9">
        <v>9.8308058653966704E-2</v>
      </c>
      <c r="P5" s="10">
        <v>285</v>
      </c>
      <c r="Q5" s="8">
        <v>205</v>
      </c>
      <c r="R5" s="9">
        <v>5.2269250382457902E-2</v>
      </c>
      <c r="S5" s="9">
        <v>5.1384885323975402E-3</v>
      </c>
      <c r="T5" s="9">
        <v>7.1437523499185401E-3</v>
      </c>
      <c r="U5" s="9">
        <v>4.7350058149194199E-2</v>
      </c>
      <c r="V5" s="11">
        <v>0.1</v>
      </c>
      <c r="W5" s="12"/>
      <c r="X5" s="3"/>
    </row>
    <row r="6" spans="1:27" ht="20.399999999999999">
      <c r="A6" s="85"/>
      <c r="B6" s="89"/>
      <c r="C6" s="32"/>
      <c r="D6" s="6" t="s">
        <v>106</v>
      </c>
      <c r="E6" s="7">
        <v>44237.458664317099</v>
      </c>
      <c r="F6" s="41" t="s">
        <v>125</v>
      </c>
      <c r="G6" s="42">
        <v>74</v>
      </c>
      <c r="H6" s="43">
        <f t="shared" ref="H6:H7" si="1">G6/P$4</f>
        <v>0.25964912280701752</v>
      </c>
      <c r="I6" s="43">
        <f t="shared" ref="I6:I7" si="2">+G6/K$4</f>
        <v>1.8548690312069182E-3</v>
      </c>
      <c r="J6" s="8">
        <v>54991</v>
      </c>
      <c r="K6" s="8">
        <v>39895</v>
      </c>
      <c r="L6" s="9">
        <v>0.72548235165754404</v>
      </c>
      <c r="M6" s="10">
        <v>6019</v>
      </c>
      <c r="N6" s="8">
        <v>3922</v>
      </c>
      <c r="O6" s="9">
        <v>9.8308058653966704E-2</v>
      </c>
      <c r="P6" s="10">
        <v>285</v>
      </c>
      <c r="Q6" s="8">
        <v>205</v>
      </c>
      <c r="R6" s="9">
        <v>5.2269250382457902E-2</v>
      </c>
      <c r="S6" s="9">
        <v>5.1384885323975402E-3</v>
      </c>
      <c r="T6" s="9">
        <v>7.1437523499185401E-3</v>
      </c>
      <c r="U6" s="9">
        <v>4.7350058149194199E-2</v>
      </c>
      <c r="V6" s="11">
        <v>0.1</v>
      </c>
      <c r="W6" s="12"/>
      <c r="X6" s="3"/>
    </row>
    <row r="7" spans="1:27">
      <c r="A7" s="85"/>
      <c r="B7" s="89"/>
      <c r="C7" s="32"/>
      <c r="D7" s="6" t="s">
        <v>106</v>
      </c>
      <c r="E7" s="7">
        <v>44237.458664317099</v>
      </c>
      <c r="F7" s="41" t="s">
        <v>126</v>
      </c>
      <c r="G7" s="42">
        <v>23</v>
      </c>
      <c r="H7" s="43">
        <f t="shared" si="1"/>
        <v>8.0701754385964913E-2</v>
      </c>
      <c r="I7" s="43">
        <f t="shared" si="2"/>
        <v>5.7651334753728537E-4</v>
      </c>
      <c r="J7" s="8">
        <v>54991</v>
      </c>
      <c r="K7" s="8">
        <v>39895</v>
      </c>
      <c r="L7" s="9">
        <v>0.72548235165754404</v>
      </c>
      <c r="M7" s="10">
        <v>6019</v>
      </c>
      <c r="N7" s="8">
        <v>3922</v>
      </c>
      <c r="O7" s="9">
        <v>9.8308058653966704E-2</v>
      </c>
      <c r="P7" s="10">
        <v>285</v>
      </c>
      <c r="Q7" s="8">
        <v>205</v>
      </c>
      <c r="R7" s="9">
        <v>5.2269250382457902E-2</v>
      </c>
      <c r="S7" s="9">
        <v>5.1384885323975402E-3</v>
      </c>
      <c r="T7" s="9">
        <v>7.1437523499185401E-3</v>
      </c>
      <c r="U7" s="9">
        <v>4.7350058149194199E-2</v>
      </c>
      <c r="V7" s="11">
        <v>0.1</v>
      </c>
      <c r="W7" s="12"/>
      <c r="X7" s="3"/>
    </row>
    <row r="8" spans="1:27">
      <c r="A8" s="86"/>
      <c r="B8" s="86"/>
      <c r="C8" s="90" t="s">
        <v>108</v>
      </c>
      <c r="D8" s="81"/>
      <c r="E8" s="34" t="s">
        <v>0</v>
      </c>
      <c r="F8" s="34"/>
      <c r="G8" s="34"/>
      <c r="H8" s="34"/>
      <c r="I8" s="34"/>
      <c r="J8" s="15">
        <v>54991</v>
      </c>
      <c r="K8" s="15">
        <v>39895</v>
      </c>
      <c r="L8" s="16">
        <v>0.72548235165754404</v>
      </c>
      <c r="M8" s="17">
        <v>6019</v>
      </c>
      <c r="N8" s="15">
        <v>3922</v>
      </c>
      <c r="O8" s="16">
        <v>9.8308058653966704E-2</v>
      </c>
      <c r="P8" s="17">
        <v>285</v>
      </c>
      <c r="Q8" s="15">
        <v>205</v>
      </c>
      <c r="R8" s="16">
        <v>5.2269250382457902E-2</v>
      </c>
      <c r="S8" s="16">
        <v>5.1384885323975402E-3</v>
      </c>
      <c r="T8" s="16">
        <v>7.1437523499185401E-3</v>
      </c>
      <c r="U8" s="16">
        <v>4.7350058149194199E-2</v>
      </c>
      <c r="V8" s="34" t="s">
        <v>0</v>
      </c>
      <c r="W8" s="34" t="s">
        <v>0</v>
      </c>
      <c r="X8" s="3"/>
    </row>
    <row r="9" spans="1:27">
      <c r="A9" s="86"/>
      <c r="B9" s="86"/>
      <c r="C9" s="84" t="s">
        <v>44</v>
      </c>
      <c r="D9" s="6" t="s">
        <v>109</v>
      </c>
      <c r="E9" s="7">
        <v>44231.5002129282</v>
      </c>
      <c r="F9" s="7"/>
      <c r="G9" s="7"/>
      <c r="H9" s="7"/>
      <c r="I9" s="7"/>
      <c r="J9" s="8">
        <v>10628</v>
      </c>
      <c r="K9" s="8">
        <v>10564</v>
      </c>
      <c r="L9" s="9">
        <v>0.99397817086940199</v>
      </c>
      <c r="M9" s="10">
        <v>2950</v>
      </c>
      <c r="N9" s="8">
        <v>1722</v>
      </c>
      <c r="O9" s="9">
        <v>0.163006436955699</v>
      </c>
      <c r="P9" s="10">
        <v>48</v>
      </c>
      <c r="Q9" s="8">
        <v>37</v>
      </c>
      <c r="R9" s="9">
        <v>2.1486643437862999E-2</v>
      </c>
      <c r="S9" s="9">
        <v>3.5024611889435801E-3</v>
      </c>
      <c r="T9" s="9">
        <v>4.5437334343051902E-3</v>
      </c>
      <c r="U9" s="9">
        <v>1.6271186440678001E-2</v>
      </c>
      <c r="V9" s="11">
        <v>0.1</v>
      </c>
      <c r="W9" s="12" t="s">
        <v>110</v>
      </c>
      <c r="X9" s="3"/>
    </row>
    <row r="10" spans="1:27">
      <c r="A10" s="86"/>
      <c r="B10" s="86"/>
      <c r="C10" s="85"/>
      <c r="D10" s="6" t="s">
        <v>109</v>
      </c>
      <c r="E10" s="7">
        <v>44231.5002129282</v>
      </c>
      <c r="F10" s="41" t="s">
        <v>103</v>
      </c>
      <c r="G10" s="42">
        <v>0</v>
      </c>
      <c r="H10" s="43">
        <f>G10/P$9</f>
        <v>0</v>
      </c>
      <c r="I10" s="43">
        <f>+G10/K$9</f>
        <v>0</v>
      </c>
      <c r="J10" s="8">
        <v>10628</v>
      </c>
      <c r="K10" s="8">
        <v>10564</v>
      </c>
      <c r="L10" s="9">
        <v>0.99397817086940199</v>
      </c>
      <c r="M10" s="10">
        <v>2950</v>
      </c>
      <c r="N10" s="8">
        <v>1722</v>
      </c>
      <c r="O10" s="9">
        <v>0.163006436955699</v>
      </c>
      <c r="P10" s="10">
        <v>48</v>
      </c>
      <c r="Q10" s="8">
        <v>37</v>
      </c>
      <c r="R10" s="9">
        <v>2.1486643437862999E-2</v>
      </c>
      <c r="S10" s="9">
        <v>3.5024611889435801E-3</v>
      </c>
      <c r="T10" s="9">
        <v>4.5437334343051902E-3</v>
      </c>
      <c r="U10" s="9">
        <v>1.6271186440678001E-2</v>
      </c>
      <c r="V10" s="11">
        <v>0.1</v>
      </c>
      <c r="W10" s="12"/>
      <c r="X10" s="3"/>
    </row>
    <row r="11" spans="1:27">
      <c r="A11" s="86"/>
      <c r="B11" s="86"/>
      <c r="C11" s="85"/>
      <c r="D11" s="6" t="s">
        <v>109</v>
      </c>
      <c r="E11" s="7">
        <v>44231.5002129282</v>
      </c>
      <c r="F11" s="41" t="s">
        <v>104</v>
      </c>
      <c r="G11" s="42">
        <v>2</v>
      </c>
      <c r="H11" s="43">
        <f t="shared" ref="H11:H12" si="3">G11/P$9</f>
        <v>4.1666666666666664E-2</v>
      </c>
      <c r="I11" s="43">
        <f t="shared" ref="I11:I12" si="4">+G11/K$9</f>
        <v>1.893222264293828E-4</v>
      </c>
      <c r="J11" s="8">
        <v>10628</v>
      </c>
      <c r="K11" s="8">
        <v>10564</v>
      </c>
      <c r="L11" s="9">
        <v>0.99397817086940199</v>
      </c>
      <c r="M11" s="10">
        <v>2950</v>
      </c>
      <c r="N11" s="8">
        <v>1722</v>
      </c>
      <c r="O11" s="9">
        <v>0.163006436955699</v>
      </c>
      <c r="P11" s="10">
        <v>48</v>
      </c>
      <c r="Q11" s="8">
        <v>37</v>
      </c>
      <c r="R11" s="9">
        <v>2.1486643437862999E-2</v>
      </c>
      <c r="S11" s="9">
        <v>3.5024611889435801E-3</v>
      </c>
      <c r="T11" s="9">
        <v>4.5437334343051902E-3</v>
      </c>
      <c r="U11" s="9">
        <v>1.6271186440678001E-2</v>
      </c>
      <c r="V11" s="11">
        <v>0.1</v>
      </c>
      <c r="W11" s="12"/>
      <c r="X11" s="3"/>
    </row>
    <row r="12" spans="1:27" ht="20.399999999999999">
      <c r="A12" s="86"/>
      <c r="B12" s="86"/>
      <c r="C12" s="85"/>
      <c r="D12" s="6" t="s">
        <v>109</v>
      </c>
      <c r="E12" s="7">
        <v>44231.5002129282</v>
      </c>
      <c r="F12" s="41" t="s">
        <v>97</v>
      </c>
      <c r="G12" s="42">
        <v>3</v>
      </c>
      <c r="H12" s="43">
        <f t="shared" si="3"/>
        <v>6.25E-2</v>
      </c>
      <c r="I12" s="43">
        <f t="shared" si="4"/>
        <v>2.8398333964407423E-4</v>
      </c>
      <c r="J12" s="8">
        <v>10628</v>
      </c>
      <c r="K12" s="8">
        <v>10564</v>
      </c>
      <c r="L12" s="9">
        <v>0.99397817086940199</v>
      </c>
      <c r="M12" s="10">
        <v>2950</v>
      </c>
      <c r="N12" s="8">
        <v>1722</v>
      </c>
      <c r="O12" s="9">
        <v>0.163006436955699</v>
      </c>
      <c r="P12" s="10">
        <v>48</v>
      </c>
      <c r="Q12" s="8">
        <v>37</v>
      </c>
      <c r="R12" s="9">
        <v>2.1486643437862999E-2</v>
      </c>
      <c r="S12" s="9">
        <v>3.5024611889435801E-3</v>
      </c>
      <c r="T12" s="9">
        <v>4.5437334343051902E-3</v>
      </c>
      <c r="U12" s="9">
        <v>1.6271186440678001E-2</v>
      </c>
      <c r="V12" s="11">
        <v>0.1</v>
      </c>
      <c r="W12" s="12"/>
      <c r="X12" s="3"/>
    </row>
    <row r="13" spans="1:27">
      <c r="A13" s="86"/>
      <c r="B13" s="86"/>
      <c r="C13" s="85"/>
      <c r="D13" s="6" t="s">
        <v>109</v>
      </c>
      <c r="E13" s="7">
        <v>44231.5002129282</v>
      </c>
      <c r="F13" s="41" t="s">
        <v>96</v>
      </c>
      <c r="G13" s="42">
        <v>1</v>
      </c>
      <c r="H13" s="43">
        <f t="shared" ref="H13" si="5">G13/P$9</f>
        <v>2.0833333333333332E-2</v>
      </c>
      <c r="I13" s="43">
        <f t="shared" ref="I13" si="6">+G13/K$9</f>
        <v>9.46611132146914E-5</v>
      </c>
      <c r="J13" s="8">
        <v>10628</v>
      </c>
      <c r="K13" s="8">
        <v>10564</v>
      </c>
      <c r="L13" s="9">
        <v>0.99397817086940199</v>
      </c>
      <c r="M13" s="10">
        <v>2950</v>
      </c>
      <c r="N13" s="8">
        <v>1722</v>
      </c>
      <c r="O13" s="9">
        <v>0.163006436955699</v>
      </c>
      <c r="P13" s="10">
        <v>48</v>
      </c>
      <c r="Q13" s="8">
        <v>37</v>
      </c>
      <c r="R13" s="9">
        <v>2.1486643437862999E-2</v>
      </c>
      <c r="S13" s="9">
        <v>3.5024611889435801E-3</v>
      </c>
      <c r="T13" s="9">
        <v>4.5437334343051902E-3</v>
      </c>
      <c r="U13" s="9">
        <v>1.6271186440678001E-2</v>
      </c>
      <c r="V13" s="11">
        <v>0.1</v>
      </c>
      <c r="W13" s="12"/>
      <c r="X13" s="3"/>
    </row>
    <row r="14" spans="1:27">
      <c r="A14" s="86"/>
      <c r="B14" s="86"/>
      <c r="C14" s="85"/>
      <c r="D14" s="6"/>
      <c r="E14" s="7"/>
      <c r="F14" s="7"/>
      <c r="G14" s="7"/>
      <c r="H14" s="7"/>
      <c r="I14" s="7"/>
      <c r="J14" s="8"/>
      <c r="K14" s="8"/>
      <c r="L14" s="9"/>
      <c r="M14" s="10"/>
      <c r="N14" s="8"/>
      <c r="O14" s="9"/>
      <c r="P14" s="10"/>
      <c r="Q14" s="8"/>
      <c r="R14" s="9"/>
      <c r="S14" s="9"/>
      <c r="T14" s="9"/>
      <c r="U14" s="9"/>
      <c r="V14" s="11"/>
      <c r="W14" s="12"/>
      <c r="X14" s="3"/>
    </row>
    <row r="15" spans="1:27" ht="20.399999999999999">
      <c r="A15" s="86"/>
      <c r="B15" s="86"/>
      <c r="C15" s="86"/>
      <c r="D15" s="6" t="s">
        <v>111</v>
      </c>
      <c r="E15" s="7">
        <v>44236.489730289402</v>
      </c>
      <c r="F15" s="7"/>
      <c r="G15" s="7"/>
      <c r="H15" s="7"/>
      <c r="I15" s="7"/>
      <c r="J15" s="8">
        <v>38234</v>
      </c>
      <c r="K15" s="8">
        <v>38036</v>
      </c>
      <c r="L15" s="9">
        <v>0.99482136318460002</v>
      </c>
      <c r="M15" s="10">
        <v>8443</v>
      </c>
      <c r="N15" s="8">
        <v>4557</v>
      </c>
      <c r="O15" s="9">
        <v>0.11980755074140299</v>
      </c>
      <c r="P15" s="10">
        <v>1888</v>
      </c>
      <c r="Q15" s="8">
        <v>1221</v>
      </c>
      <c r="R15" s="9">
        <v>0.26793943383805102</v>
      </c>
      <c r="S15" s="9">
        <v>3.2101167315175101E-2</v>
      </c>
      <c r="T15" s="9">
        <v>4.9637185823956299E-2</v>
      </c>
      <c r="U15" s="9">
        <v>0.22361719767855001</v>
      </c>
      <c r="V15" s="11">
        <v>0</v>
      </c>
      <c r="W15" s="12" t="s">
        <v>112</v>
      </c>
      <c r="X15" s="3"/>
    </row>
    <row r="16" spans="1:27">
      <c r="A16" s="86"/>
      <c r="B16" s="86"/>
      <c r="C16" s="86"/>
      <c r="D16" s="6" t="s">
        <v>111</v>
      </c>
      <c r="E16" s="7">
        <v>44236.489730289402</v>
      </c>
      <c r="F16" s="41" t="s">
        <v>102</v>
      </c>
      <c r="G16" s="42">
        <v>7</v>
      </c>
      <c r="H16" s="43">
        <f>G16/P$15</f>
        <v>3.7076271186440679E-3</v>
      </c>
      <c r="I16" s="43">
        <f>+G16/K$15</f>
        <v>1.8403617625407508E-4</v>
      </c>
      <c r="J16" s="8">
        <v>38234</v>
      </c>
      <c r="K16" s="8">
        <v>38036</v>
      </c>
      <c r="L16" s="9">
        <v>0.99482136318460002</v>
      </c>
      <c r="M16" s="10">
        <v>8443</v>
      </c>
      <c r="N16" s="8">
        <v>4557</v>
      </c>
      <c r="O16" s="9">
        <v>0.11980755074140299</v>
      </c>
      <c r="P16" s="10">
        <v>1888</v>
      </c>
      <c r="Q16" s="8">
        <v>1221</v>
      </c>
      <c r="R16" s="9">
        <v>0.26793943383805102</v>
      </c>
      <c r="S16" s="9">
        <v>3.2101167315175101E-2</v>
      </c>
      <c r="T16" s="9">
        <v>4.9637185823956299E-2</v>
      </c>
      <c r="U16" s="9">
        <v>0.22361719767855001</v>
      </c>
      <c r="V16" s="11">
        <v>0</v>
      </c>
      <c r="W16" s="12"/>
      <c r="X16" s="3"/>
    </row>
    <row r="17" spans="1:24">
      <c r="A17" s="86"/>
      <c r="B17" s="86"/>
      <c r="C17" s="86"/>
      <c r="D17" s="6" t="s">
        <v>111</v>
      </c>
      <c r="E17" s="7">
        <v>44236.489730289402</v>
      </c>
      <c r="F17" s="41" t="s">
        <v>127</v>
      </c>
      <c r="G17" s="42">
        <v>16</v>
      </c>
      <c r="H17" s="43">
        <f t="shared" ref="H17:H18" si="7">G17/P$15</f>
        <v>8.4745762711864406E-3</v>
      </c>
      <c r="I17" s="43">
        <f t="shared" ref="I17:I18" si="8">+G17/K$15</f>
        <v>4.206541171521716E-4</v>
      </c>
      <c r="J17" s="8">
        <v>38234</v>
      </c>
      <c r="K17" s="8">
        <v>38036</v>
      </c>
      <c r="L17" s="9">
        <v>0.99482136318460002</v>
      </c>
      <c r="M17" s="10">
        <v>8443</v>
      </c>
      <c r="N17" s="8">
        <v>4557</v>
      </c>
      <c r="O17" s="9">
        <v>0.11980755074140299</v>
      </c>
      <c r="P17" s="10">
        <v>1888</v>
      </c>
      <c r="Q17" s="8">
        <v>1221</v>
      </c>
      <c r="R17" s="9">
        <v>0.26793943383805102</v>
      </c>
      <c r="S17" s="9">
        <v>3.2101167315175101E-2</v>
      </c>
      <c r="T17" s="9">
        <v>4.9637185823956299E-2</v>
      </c>
      <c r="U17" s="9">
        <v>0.22361719767855001</v>
      </c>
      <c r="V17" s="11">
        <v>0</v>
      </c>
      <c r="W17" s="12"/>
      <c r="X17" s="3"/>
    </row>
    <row r="18" spans="1:24">
      <c r="A18" s="86"/>
      <c r="B18" s="86"/>
      <c r="C18" s="86"/>
      <c r="D18" s="6" t="s">
        <v>111</v>
      </c>
      <c r="E18" s="7">
        <v>44236.489730289402</v>
      </c>
      <c r="F18" s="41" t="s">
        <v>101</v>
      </c>
      <c r="G18" s="42">
        <v>7</v>
      </c>
      <c r="H18" s="43">
        <f t="shared" si="7"/>
        <v>3.7076271186440679E-3</v>
      </c>
      <c r="I18" s="43">
        <f t="shared" si="8"/>
        <v>1.8403617625407508E-4</v>
      </c>
      <c r="J18" s="8">
        <v>38234</v>
      </c>
      <c r="K18" s="8">
        <v>38036</v>
      </c>
      <c r="L18" s="9">
        <v>0.99482136318460002</v>
      </c>
      <c r="M18" s="10">
        <v>8443</v>
      </c>
      <c r="N18" s="8">
        <v>4557</v>
      </c>
      <c r="O18" s="9">
        <v>0.11980755074140299</v>
      </c>
      <c r="P18" s="10">
        <v>1888</v>
      </c>
      <c r="Q18" s="8">
        <v>1221</v>
      </c>
      <c r="R18" s="9">
        <v>0.26793943383805102</v>
      </c>
      <c r="S18" s="9">
        <v>3.2101167315175101E-2</v>
      </c>
      <c r="T18" s="9">
        <v>4.9637185823956299E-2</v>
      </c>
      <c r="U18" s="9">
        <v>0.22361719767855001</v>
      </c>
      <c r="V18" s="11">
        <v>0</v>
      </c>
      <c r="W18" s="12"/>
      <c r="X18" s="3"/>
    </row>
    <row r="19" spans="1:24">
      <c r="A19" s="86"/>
      <c r="B19" s="86"/>
      <c r="C19" s="86"/>
      <c r="D19" s="6"/>
      <c r="E19" s="7"/>
      <c r="F19" s="7"/>
      <c r="G19" s="7"/>
      <c r="H19" s="7"/>
      <c r="I19" s="7"/>
      <c r="J19" s="8"/>
      <c r="K19" s="8"/>
      <c r="L19" s="9"/>
      <c r="M19" s="10"/>
      <c r="N19" s="8"/>
      <c r="O19" s="9"/>
      <c r="P19" s="10"/>
      <c r="Q19" s="8"/>
      <c r="R19" s="9"/>
      <c r="S19" s="9"/>
      <c r="T19" s="9"/>
      <c r="U19" s="9"/>
      <c r="V19" s="11"/>
      <c r="W19" s="12"/>
      <c r="X19" s="3"/>
    </row>
    <row r="20" spans="1:24">
      <c r="A20" s="86"/>
      <c r="B20" s="86"/>
      <c r="C20" s="86"/>
      <c r="D20" s="6" t="s">
        <v>113</v>
      </c>
      <c r="E20" s="7">
        <v>44238.437592245398</v>
      </c>
      <c r="F20" s="7"/>
      <c r="G20" s="7"/>
      <c r="H20" s="7"/>
      <c r="I20" s="7"/>
      <c r="J20" s="8">
        <v>10613</v>
      </c>
      <c r="K20" s="8">
        <v>10544</v>
      </c>
      <c r="L20" s="9">
        <v>0.99349853952699496</v>
      </c>
      <c r="M20" s="10">
        <v>2507</v>
      </c>
      <c r="N20" s="8">
        <v>1416</v>
      </c>
      <c r="O20" s="9">
        <v>0.13429438543247299</v>
      </c>
      <c r="P20" s="10">
        <v>30</v>
      </c>
      <c r="Q20" s="8">
        <v>21</v>
      </c>
      <c r="R20" s="9">
        <v>1.4830508474576299E-2</v>
      </c>
      <c r="S20" s="9">
        <v>1.99165402124431E-3</v>
      </c>
      <c r="T20" s="9">
        <v>2.8452200303490101E-3</v>
      </c>
      <c r="U20" s="9">
        <v>1.19664938173115E-2</v>
      </c>
      <c r="V20" s="11">
        <v>0</v>
      </c>
      <c r="W20" s="12" t="s">
        <v>114</v>
      </c>
      <c r="X20" s="3"/>
    </row>
    <row r="21" spans="1:24">
      <c r="A21" s="86"/>
      <c r="B21" s="86"/>
      <c r="C21" s="86"/>
      <c r="D21" s="6" t="s">
        <v>113</v>
      </c>
      <c r="E21" s="7">
        <v>44238.437592245398</v>
      </c>
      <c r="F21" s="41" t="s">
        <v>104</v>
      </c>
      <c r="G21" s="42">
        <v>2</v>
      </c>
      <c r="H21" s="43">
        <f>G21/P$20</f>
        <v>6.6666666666666666E-2</v>
      </c>
      <c r="I21" s="43">
        <f>+G21/K$20</f>
        <v>1.8968133535660092E-4</v>
      </c>
      <c r="J21" s="8">
        <v>10613</v>
      </c>
      <c r="K21" s="8">
        <v>10544</v>
      </c>
      <c r="L21" s="9">
        <v>0.99349853952699496</v>
      </c>
      <c r="M21" s="10">
        <v>2507</v>
      </c>
      <c r="N21" s="8">
        <v>1416</v>
      </c>
      <c r="O21" s="9">
        <v>0.13429438543247299</v>
      </c>
      <c r="P21" s="10">
        <v>30</v>
      </c>
      <c r="Q21" s="8">
        <v>21</v>
      </c>
      <c r="R21" s="9">
        <v>1.4830508474576299E-2</v>
      </c>
      <c r="S21" s="9">
        <v>1.99165402124431E-3</v>
      </c>
      <c r="T21" s="9">
        <v>2.8452200303490101E-3</v>
      </c>
      <c r="U21" s="9">
        <v>1.19664938173115E-2</v>
      </c>
      <c r="V21" s="11">
        <v>0</v>
      </c>
      <c r="W21" s="12"/>
      <c r="X21" s="3"/>
    </row>
    <row r="22" spans="1:24">
      <c r="A22" s="86"/>
      <c r="B22" s="86"/>
      <c r="C22" s="86"/>
      <c r="D22" s="6" t="s">
        <v>113</v>
      </c>
      <c r="E22" s="7">
        <v>44238.437592245398</v>
      </c>
      <c r="F22" s="41" t="s">
        <v>103</v>
      </c>
      <c r="G22" s="42">
        <v>3</v>
      </c>
      <c r="H22" s="43">
        <f t="shared" ref="H22:H24" si="9">G22/P$20</f>
        <v>0.1</v>
      </c>
      <c r="I22" s="43">
        <f t="shared" ref="I22:I24" si="10">+G22/K$20</f>
        <v>2.8452200303490138E-4</v>
      </c>
      <c r="J22" s="8">
        <v>10613</v>
      </c>
      <c r="K22" s="8">
        <v>10544</v>
      </c>
      <c r="L22" s="9">
        <v>0.99349853952699496</v>
      </c>
      <c r="M22" s="10">
        <v>2507</v>
      </c>
      <c r="N22" s="8">
        <v>1416</v>
      </c>
      <c r="O22" s="9">
        <v>0.13429438543247299</v>
      </c>
      <c r="P22" s="10">
        <v>30</v>
      </c>
      <c r="Q22" s="8">
        <v>21</v>
      </c>
      <c r="R22" s="9">
        <v>1.4830508474576299E-2</v>
      </c>
      <c r="S22" s="9">
        <v>1.99165402124431E-3</v>
      </c>
      <c r="T22" s="9">
        <v>2.8452200303490101E-3</v>
      </c>
      <c r="U22" s="9">
        <v>1.19664938173115E-2</v>
      </c>
      <c r="V22" s="11">
        <v>0</v>
      </c>
      <c r="W22" s="12"/>
      <c r="X22" s="3"/>
    </row>
    <row r="23" spans="1:24">
      <c r="A23" s="86"/>
      <c r="B23" s="86"/>
      <c r="C23" s="86"/>
      <c r="D23" s="6" t="s">
        <v>113</v>
      </c>
      <c r="E23" s="7">
        <v>44238.437592245398</v>
      </c>
      <c r="F23" s="41" t="s">
        <v>96</v>
      </c>
      <c r="G23" s="42">
        <v>0</v>
      </c>
      <c r="H23" s="43">
        <f t="shared" si="9"/>
        <v>0</v>
      </c>
      <c r="I23" s="43">
        <f t="shared" si="10"/>
        <v>0</v>
      </c>
      <c r="J23" s="8">
        <v>10613</v>
      </c>
      <c r="K23" s="8">
        <v>10544</v>
      </c>
      <c r="L23" s="9">
        <v>0.99349853952699496</v>
      </c>
      <c r="M23" s="10">
        <v>2507</v>
      </c>
      <c r="N23" s="8">
        <v>1416</v>
      </c>
      <c r="O23" s="9">
        <v>0.13429438543247299</v>
      </c>
      <c r="P23" s="10">
        <v>30</v>
      </c>
      <c r="Q23" s="8">
        <v>21</v>
      </c>
      <c r="R23" s="9">
        <v>1.4830508474576299E-2</v>
      </c>
      <c r="S23" s="9">
        <v>1.99165402124431E-3</v>
      </c>
      <c r="T23" s="9">
        <v>2.8452200303490101E-3</v>
      </c>
      <c r="U23" s="9">
        <v>1.19664938173115E-2</v>
      </c>
      <c r="V23" s="11">
        <v>0</v>
      </c>
      <c r="W23" s="12"/>
      <c r="X23" s="3"/>
    </row>
    <row r="24" spans="1:24" ht="20.399999999999999">
      <c r="A24" s="86"/>
      <c r="B24" s="86"/>
      <c r="C24" s="86"/>
      <c r="D24" s="6" t="s">
        <v>113</v>
      </c>
      <c r="E24" s="7">
        <v>44238.437592245398</v>
      </c>
      <c r="F24" s="41" t="s">
        <v>97</v>
      </c>
      <c r="G24" s="42">
        <v>4</v>
      </c>
      <c r="H24" s="43">
        <f t="shared" si="9"/>
        <v>0.13333333333333333</v>
      </c>
      <c r="I24" s="43">
        <f t="shared" si="10"/>
        <v>3.7936267071320183E-4</v>
      </c>
      <c r="J24" s="8">
        <v>10613</v>
      </c>
      <c r="K24" s="8">
        <v>10544</v>
      </c>
      <c r="L24" s="9">
        <v>0.99349853952699496</v>
      </c>
      <c r="M24" s="10">
        <v>2507</v>
      </c>
      <c r="N24" s="8">
        <v>1416</v>
      </c>
      <c r="O24" s="9">
        <v>0.13429438543247299</v>
      </c>
      <c r="P24" s="10">
        <v>30</v>
      </c>
      <c r="Q24" s="8">
        <v>21</v>
      </c>
      <c r="R24" s="9">
        <v>1.4830508474576299E-2</v>
      </c>
      <c r="S24" s="9">
        <v>1.99165402124431E-3</v>
      </c>
      <c r="T24" s="9">
        <v>2.8452200303490101E-3</v>
      </c>
      <c r="U24" s="9">
        <v>1.19664938173115E-2</v>
      </c>
      <c r="V24" s="11">
        <v>0</v>
      </c>
      <c r="W24" s="12"/>
      <c r="X24" s="3"/>
    </row>
    <row r="25" spans="1:24">
      <c r="A25" s="86"/>
      <c r="B25" s="86"/>
      <c r="C25" s="86"/>
      <c r="D25" s="6"/>
      <c r="E25" s="7"/>
      <c r="F25" s="7"/>
      <c r="G25" s="7"/>
      <c r="H25" s="7"/>
      <c r="I25" s="7"/>
      <c r="J25" s="8"/>
      <c r="K25" s="8"/>
      <c r="L25" s="9"/>
      <c r="M25" s="10"/>
      <c r="N25" s="8"/>
      <c r="O25" s="9"/>
      <c r="P25" s="10"/>
      <c r="Q25" s="8"/>
      <c r="R25" s="9"/>
      <c r="S25" s="9"/>
      <c r="T25" s="9"/>
      <c r="U25" s="9"/>
      <c r="V25" s="11"/>
      <c r="W25" s="12"/>
      <c r="X25" s="3"/>
    </row>
    <row r="26" spans="1:24">
      <c r="A26" s="86"/>
      <c r="B26" s="86"/>
      <c r="C26" s="86"/>
      <c r="D26" s="6" t="s">
        <v>115</v>
      </c>
      <c r="E26" s="7">
        <v>44245.597458830998</v>
      </c>
      <c r="F26" s="7"/>
      <c r="G26" s="7"/>
      <c r="H26" s="7"/>
      <c r="I26" s="7"/>
      <c r="J26" s="8">
        <v>10608</v>
      </c>
      <c r="K26" s="8">
        <v>10526</v>
      </c>
      <c r="L26" s="9">
        <v>0.99226998491704399</v>
      </c>
      <c r="M26" s="10">
        <v>3085</v>
      </c>
      <c r="N26" s="8">
        <v>1687</v>
      </c>
      <c r="O26" s="9">
        <v>0.16026980809424299</v>
      </c>
      <c r="P26" s="10">
        <v>69</v>
      </c>
      <c r="Q26" s="8">
        <v>41</v>
      </c>
      <c r="R26" s="9">
        <v>2.4303497332543E-2</v>
      </c>
      <c r="S26" s="9">
        <v>3.8951168535056101E-3</v>
      </c>
      <c r="T26" s="9">
        <v>6.5551966558996802E-3</v>
      </c>
      <c r="U26" s="9">
        <v>2.2366288492706599E-2</v>
      </c>
      <c r="V26" s="11">
        <v>0</v>
      </c>
      <c r="W26" s="12" t="s">
        <v>116</v>
      </c>
      <c r="X26" s="3"/>
    </row>
    <row r="27" spans="1:24">
      <c r="A27" s="86"/>
      <c r="B27" s="86"/>
      <c r="C27" s="86"/>
      <c r="D27" s="6" t="s">
        <v>115</v>
      </c>
      <c r="E27" s="7">
        <v>44245.597458830998</v>
      </c>
      <c r="F27" s="41" t="s">
        <v>104</v>
      </c>
      <c r="G27" s="42">
        <v>6</v>
      </c>
      <c r="H27" s="43">
        <f>G27/P$26</f>
        <v>8.6956521739130432E-2</v>
      </c>
      <c r="I27" s="43">
        <f>+G27/K$26</f>
        <v>5.7001710051301537E-4</v>
      </c>
      <c r="J27" s="8">
        <v>10608</v>
      </c>
      <c r="K27" s="8">
        <v>10526</v>
      </c>
      <c r="L27" s="9">
        <v>0.99226998491704399</v>
      </c>
      <c r="M27" s="10">
        <v>3085</v>
      </c>
      <c r="N27" s="8">
        <v>1687</v>
      </c>
      <c r="O27" s="9">
        <v>0.16026980809424299</v>
      </c>
      <c r="P27" s="10">
        <v>69</v>
      </c>
      <c r="Q27" s="8">
        <v>41</v>
      </c>
      <c r="R27" s="9">
        <v>2.4303497332543E-2</v>
      </c>
      <c r="S27" s="9">
        <v>3.8951168535056101E-3</v>
      </c>
      <c r="T27" s="9">
        <v>6.5551966558996802E-3</v>
      </c>
      <c r="U27" s="9">
        <v>2.2366288492706599E-2</v>
      </c>
      <c r="V27" s="11">
        <v>0</v>
      </c>
      <c r="W27" s="12"/>
      <c r="X27" s="3"/>
    </row>
    <row r="28" spans="1:24">
      <c r="A28" s="86"/>
      <c r="B28" s="86"/>
      <c r="C28" s="86"/>
      <c r="D28" s="6" t="s">
        <v>115</v>
      </c>
      <c r="E28" s="7">
        <v>44245.597458830998</v>
      </c>
      <c r="F28" s="41" t="s">
        <v>103</v>
      </c>
      <c r="G28" s="42">
        <v>3</v>
      </c>
      <c r="H28" s="43">
        <f t="shared" ref="H28:H30" si="11">G28/P$26</f>
        <v>4.3478260869565216E-2</v>
      </c>
      <c r="I28" s="43">
        <f t="shared" ref="I28:I30" si="12">+G28/K$26</f>
        <v>2.8500855025650768E-4</v>
      </c>
      <c r="J28" s="8">
        <v>10608</v>
      </c>
      <c r="K28" s="8">
        <v>10526</v>
      </c>
      <c r="L28" s="9">
        <v>0.99226998491704399</v>
      </c>
      <c r="M28" s="10">
        <v>3085</v>
      </c>
      <c r="N28" s="8">
        <v>1687</v>
      </c>
      <c r="O28" s="9">
        <v>0.16026980809424299</v>
      </c>
      <c r="P28" s="10">
        <v>69</v>
      </c>
      <c r="Q28" s="8">
        <v>41</v>
      </c>
      <c r="R28" s="9">
        <v>2.4303497332543E-2</v>
      </c>
      <c r="S28" s="9">
        <v>3.8951168535056101E-3</v>
      </c>
      <c r="T28" s="9">
        <v>6.5551966558996802E-3</v>
      </c>
      <c r="U28" s="9">
        <v>2.2366288492706599E-2</v>
      </c>
      <c r="V28" s="11">
        <v>0</v>
      </c>
      <c r="W28" s="12"/>
      <c r="X28" s="3"/>
    </row>
    <row r="29" spans="1:24">
      <c r="A29" s="86"/>
      <c r="B29" s="86"/>
      <c r="C29" s="86"/>
      <c r="D29" s="6" t="s">
        <v>115</v>
      </c>
      <c r="E29" s="7">
        <v>44245.597458830998</v>
      </c>
      <c r="F29" s="41" t="s">
        <v>96</v>
      </c>
      <c r="G29" s="42">
        <v>4</v>
      </c>
      <c r="H29" s="43">
        <f t="shared" si="11"/>
        <v>5.7971014492753624E-2</v>
      </c>
      <c r="I29" s="43">
        <f t="shared" si="12"/>
        <v>3.8001140034201028E-4</v>
      </c>
      <c r="J29" s="8">
        <v>10608</v>
      </c>
      <c r="K29" s="8">
        <v>10526</v>
      </c>
      <c r="L29" s="9">
        <v>0.99226998491704399</v>
      </c>
      <c r="M29" s="10">
        <v>3085</v>
      </c>
      <c r="N29" s="8">
        <v>1687</v>
      </c>
      <c r="O29" s="9">
        <v>0.16026980809424299</v>
      </c>
      <c r="P29" s="10">
        <v>69</v>
      </c>
      <c r="Q29" s="8">
        <v>41</v>
      </c>
      <c r="R29" s="9">
        <v>2.4303497332543E-2</v>
      </c>
      <c r="S29" s="9">
        <v>3.8951168535056101E-3</v>
      </c>
      <c r="T29" s="9">
        <v>6.5551966558996802E-3</v>
      </c>
      <c r="U29" s="9">
        <v>2.2366288492706599E-2</v>
      </c>
      <c r="V29" s="11">
        <v>0</v>
      </c>
      <c r="W29" s="12"/>
      <c r="X29" s="3"/>
    </row>
    <row r="30" spans="1:24" ht="20.399999999999999">
      <c r="A30" s="86"/>
      <c r="B30" s="86"/>
      <c r="C30" s="86"/>
      <c r="D30" s="6" t="s">
        <v>115</v>
      </c>
      <c r="E30" s="7">
        <v>44245.597458830998</v>
      </c>
      <c r="F30" s="41" t="s">
        <v>97</v>
      </c>
      <c r="G30" s="42">
        <v>6</v>
      </c>
      <c r="H30" s="43">
        <f t="shared" si="11"/>
        <v>8.6956521739130432E-2</v>
      </c>
      <c r="I30" s="43">
        <f t="shared" si="12"/>
        <v>5.7001710051301537E-4</v>
      </c>
      <c r="J30" s="8">
        <v>10608</v>
      </c>
      <c r="K30" s="8">
        <v>10526</v>
      </c>
      <c r="L30" s="9">
        <v>0.99226998491704399</v>
      </c>
      <c r="M30" s="10">
        <v>3085</v>
      </c>
      <c r="N30" s="8">
        <v>1687</v>
      </c>
      <c r="O30" s="9">
        <v>0.16026980809424299</v>
      </c>
      <c r="P30" s="10">
        <v>69</v>
      </c>
      <c r="Q30" s="8">
        <v>41</v>
      </c>
      <c r="R30" s="9">
        <v>2.4303497332543E-2</v>
      </c>
      <c r="S30" s="9">
        <v>3.8951168535056101E-3</v>
      </c>
      <c r="T30" s="9">
        <v>6.5551966558996802E-3</v>
      </c>
      <c r="U30" s="9">
        <v>2.2366288492706599E-2</v>
      </c>
      <c r="V30" s="11">
        <v>0</v>
      </c>
      <c r="W30" s="12"/>
      <c r="X30" s="3"/>
    </row>
    <row r="31" spans="1:24">
      <c r="A31" s="86"/>
      <c r="B31" s="86"/>
      <c r="C31" s="86"/>
      <c r="D31" s="6"/>
      <c r="E31" s="7"/>
      <c r="F31" s="7"/>
      <c r="G31" s="7"/>
      <c r="H31" s="7"/>
      <c r="I31" s="7"/>
      <c r="J31" s="8"/>
      <c r="K31" s="8"/>
      <c r="L31" s="9"/>
      <c r="M31" s="10"/>
      <c r="N31" s="8"/>
      <c r="O31" s="9"/>
      <c r="P31" s="10"/>
      <c r="Q31" s="8"/>
      <c r="R31" s="9"/>
      <c r="S31" s="9"/>
      <c r="T31" s="9"/>
      <c r="U31" s="9"/>
      <c r="V31" s="11"/>
      <c r="W31" s="12"/>
      <c r="X31" s="3"/>
    </row>
    <row r="32" spans="1:24" ht="20.399999999999999">
      <c r="A32" s="86"/>
      <c r="B32" s="86"/>
      <c r="C32" s="87"/>
      <c r="D32" s="6" t="s">
        <v>117</v>
      </c>
      <c r="E32" s="7">
        <v>44252.4205510069</v>
      </c>
      <c r="F32" s="7"/>
      <c r="G32" s="7"/>
      <c r="H32" s="7"/>
      <c r="I32" s="7"/>
      <c r="J32" s="8">
        <v>38334</v>
      </c>
      <c r="K32" s="8">
        <v>38128</v>
      </c>
      <c r="L32" s="9">
        <v>0.99462618041425399</v>
      </c>
      <c r="M32" s="10">
        <v>9399</v>
      </c>
      <c r="N32" s="8">
        <v>4626</v>
      </c>
      <c r="O32" s="9">
        <v>0.121328157784306</v>
      </c>
      <c r="P32" s="10">
        <v>2353</v>
      </c>
      <c r="Q32" s="8">
        <v>1468</v>
      </c>
      <c r="R32" s="9">
        <v>0.31733679204496301</v>
      </c>
      <c r="S32" s="9">
        <v>3.85018883759966E-2</v>
      </c>
      <c r="T32" s="9">
        <v>6.17131766680655E-2</v>
      </c>
      <c r="U32" s="9">
        <v>0.25034578146611303</v>
      </c>
      <c r="V32" s="11">
        <v>0</v>
      </c>
      <c r="W32" s="12" t="s">
        <v>118</v>
      </c>
      <c r="X32" s="3"/>
    </row>
    <row r="33" spans="1:24">
      <c r="A33" s="86"/>
      <c r="B33" s="86"/>
      <c r="C33" s="33"/>
      <c r="D33" s="6" t="s">
        <v>117</v>
      </c>
      <c r="E33" s="7">
        <v>44252.4205510069</v>
      </c>
      <c r="F33" s="41" t="s">
        <v>102</v>
      </c>
      <c r="G33" s="42">
        <v>17</v>
      </c>
      <c r="H33" s="43">
        <f>G33/P$32</f>
        <v>7.2248193795155123E-3</v>
      </c>
      <c r="I33" s="43">
        <f>+G33/K$32</f>
        <v>4.4586655476290391E-4</v>
      </c>
      <c r="J33" s="8">
        <v>38334</v>
      </c>
      <c r="K33" s="8">
        <v>38128</v>
      </c>
      <c r="L33" s="9">
        <v>0.99462618041425399</v>
      </c>
      <c r="M33" s="10">
        <v>9399</v>
      </c>
      <c r="N33" s="8">
        <v>4626</v>
      </c>
      <c r="O33" s="9">
        <v>0.121328157784306</v>
      </c>
      <c r="P33" s="10">
        <v>2353</v>
      </c>
      <c r="Q33" s="8">
        <v>1468</v>
      </c>
      <c r="R33" s="9">
        <v>0.31733679204496301</v>
      </c>
      <c r="S33" s="9">
        <v>3.85018883759966E-2</v>
      </c>
      <c r="T33" s="9">
        <v>6.17131766680655E-2</v>
      </c>
      <c r="U33" s="9">
        <v>0.25034578146611303</v>
      </c>
      <c r="V33" s="11">
        <v>0</v>
      </c>
      <c r="W33" s="12"/>
      <c r="X33" s="3"/>
    </row>
    <row r="34" spans="1:24">
      <c r="A34" s="86"/>
      <c r="B34" s="86"/>
      <c r="C34" s="33"/>
      <c r="D34" s="6" t="s">
        <v>117</v>
      </c>
      <c r="E34" s="7">
        <v>44252.4205510069</v>
      </c>
      <c r="F34" s="41" t="s">
        <v>127</v>
      </c>
      <c r="G34" s="42">
        <v>16</v>
      </c>
      <c r="H34" s="43">
        <f t="shared" ref="H34:H35" si="13">G34/P$32</f>
        <v>6.7998300042498936E-3</v>
      </c>
      <c r="I34" s="43">
        <f t="shared" ref="I34:I35" si="14">+G34/K$32</f>
        <v>4.1963911036508602E-4</v>
      </c>
      <c r="J34" s="8">
        <v>38334</v>
      </c>
      <c r="K34" s="8">
        <v>38128</v>
      </c>
      <c r="L34" s="9">
        <v>0.99462618041425399</v>
      </c>
      <c r="M34" s="10">
        <v>9399</v>
      </c>
      <c r="N34" s="8">
        <v>4626</v>
      </c>
      <c r="O34" s="9">
        <v>0.121328157784306</v>
      </c>
      <c r="P34" s="10">
        <v>2353</v>
      </c>
      <c r="Q34" s="8">
        <v>1468</v>
      </c>
      <c r="R34" s="9">
        <v>0.31733679204496301</v>
      </c>
      <c r="S34" s="9">
        <v>3.85018883759966E-2</v>
      </c>
      <c r="T34" s="9">
        <v>6.17131766680655E-2</v>
      </c>
      <c r="U34" s="9">
        <v>0.25034578146611303</v>
      </c>
      <c r="V34" s="11">
        <v>0</v>
      </c>
      <c r="W34" s="12"/>
      <c r="X34" s="3"/>
    </row>
    <row r="35" spans="1:24">
      <c r="A35" s="86"/>
      <c r="B35" s="86"/>
      <c r="C35" s="33"/>
      <c r="D35" s="6" t="s">
        <v>117</v>
      </c>
      <c r="E35" s="7">
        <v>44252.4205510069</v>
      </c>
      <c r="F35" s="41" t="s">
        <v>101</v>
      </c>
      <c r="G35" s="42">
        <v>8</v>
      </c>
      <c r="H35" s="43">
        <f t="shared" si="13"/>
        <v>3.3999150021249468E-3</v>
      </c>
      <c r="I35" s="43">
        <f t="shared" si="14"/>
        <v>2.0981955518254301E-4</v>
      </c>
      <c r="J35" s="8">
        <v>38334</v>
      </c>
      <c r="K35" s="8">
        <v>38128</v>
      </c>
      <c r="L35" s="9">
        <v>0.99462618041425399</v>
      </c>
      <c r="M35" s="10">
        <v>9399</v>
      </c>
      <c r="N35" s="8">
        <v>4626</v>
      </c>
      <c r="O35" s="9">
        <v>0.121328157784306</v>
      </c>
      <c r="P35" s="10">
        <v>2353</v>
      </c>
      <c r="Q35" s="8">
        <v>1468</v>
      </c>
      <c r="R35" s="9">
        <v>0.31733679204496301</v>
      </c>
      <c r="S35" s="9">
        <v>3.85018883759966E-2</v>
      </c>
      <c r="T35" s="9">
        <v>6.17131766680655E-2</v>
      </c>
      <c r="U35" s="9">
        <v>0.25034578146611303</v>
      </c>
      <c r="V35" s="11">
        <v>0</v>
      </c>
      <c r="W35" s="12"/>
      <c r="X35" s="3"/>
    </row>
    <row r="36" spans="1:24">
      <c r="A36" s="86"/>
      <c r="B36" s="87"/>
      <c r="C36" s="90" t="s">
        <v>119</v>
      </c>
      <c r="D36" s="81"/>
      <c r="E36" s="34" t="s">
        <v>0</v>
      </c>
      <c r="F36" s="34"/>
      <c r="G36" s="34"/>
      <c r="H36" s="34"/>
      <c r="I36" s="34"/>
      <c r="J36" s="15">
        <v>108417</v>
      </c>
      <c r="K36" s="15">
        <v>107798</v>
      </c>
      <c r="L36" s="16">
        <v>0.99429056328804499</v>
      </c>
      <c r="M36" s="17">
        <v>26384</v>
      </c>
      <c r="N36" s="15">
        <v>14008</v>
      </c>
      <c r="O36" s="16">
        <v>0.12994675225885499</v>
      </c>
      <c r="P36" s="17">
        <v>4388</v>
      </c>
      <c r="Q36" s="15">
        <v>2788</v>
      </c>
      <c r="R36" s="16">
        <v>0.19902912621359201</v>
      </c>
      <c r="S36" s="16">
        <v>2.5863188556374001E-2</v>
      </c>
      <c r="T36" s="16">
        <v>4.0705764485426399E-2</v>
      </c>
      <c r="U36" s="16">
        <v>0.16631291691934499</v>
      </c>
      <c r="V36" s="34" t="s">
        <v>0</v>
      </c>
      <c r="W36" s="34" t="s">
        <v>0</v>
      </c>
      <c r="X36" s="3"/>
    </row>
    <row r="37" spans="1:24">
      <c r="A37" s="87"/>
      <c r="B37" s="79" t="s">
        <v>120</v>
      </c>
      <c r="C37" s="80"/>
      <c r="D37" s="81"/>
      <c r="E37" s="18" t="s">
        <v>0</v>
      </c>
      <c r="F37" s="18"/>
      <c r="G37" s="18"/>
      <c r="H37" s="18"/>
      <c r="I37" s="18"/>
      <c r="J37" s="19">
        <v>163408</v>
      </c>
      <c r="K37" s="19">
        <v>147693</v>
      </c>
      <c r="L37" s="20">
        <v>0.903829677861549</v>
      </c>
      <c r="M37" s="21">
        <v>32403</v>
      </c>
      <c r="N37" s="19">
        <v>17930</v>
      </c>
      <c r="O37" s="20">
        <v>0.121400472601951</v>
      </c>
      <c r="P37" s="21">
        <v>4673</v>
      </c>
      <c r="Q37" s="19">
        <v>2993</v>
      </c>
      <c r="R37" s="20">
        <v>0.16692693809258199</v>
      </c>
      <c r="S37" s="20">
        <v>2.0265009174436199E-2</v>
      </c>
      <c r="T37" s="20">
        <v>3.1639955854373597E-2</v>
      </c>
      <c r="U37" s="20">
        <v>0.144215041817116</v>
      </c>
      <c r="V37" s="18" t="s">
        <v>0</v>
      </c>
      <c r="W37" s="18" t="s">
        <v>0</v>
      </c>
      <c r="X37" s="3"/>
    </row>
    <row r="38" spans="1:24">
      <c r="A38" s="82" t="s">
        <v>121</v>
      </c>
      <c r="B38" s="80"/>
      <c r="C38" s="80"/>
      <c r="D38" s="81"/>
      <c r="E38" s="30" t="s">
        <v>0</v>
      </c>
      <c r="F38" s="30"/>
      <c r="G38" s="30"/>
      <c r="H38" s="30"/>
      <c r="I38" s="30"/>
      <c r="J38" s="23">
        <v>163408</v>
      </c>
      <c r="K38" s="23">
        <v>147693</v>
      </c>
      <c r="L38" s="24">
        <v>0.903829677861549</v>
      </c>
      <c r="M38" s="25">
        <v>32403</v>
      </c>
      <c r="N38" s="23">
        <v>17930</v>
      </c>
      <c r="O38" s="24">
        <v>0.121400472601951</v>
      </c>
      <c r="P38" s="25">
        <v>4673</v>
      </c>
      <c r="Q38" s="23">
        <v>2993</v>
      </c>
      <c r="R38" s="24">
        <v>0.16692693809258199</v>
      </c>
      <c r="S38" s="24">
        <v>2.0265009174436199E-2</v>
      </c>
      <c r="T38" s="24">
        <v>3.1639955854373597E-2</v>
      </c>
      <c r="U38" s="24">
        <v>0.144215041817116</v>
      </c>
      <c r="V38" s="30" t="s">
        <v>0</v>
      </c>
      <c r="W38" s="30" t="s">
        <v>0</v>
      </c>
      <c r="X38" s="3"/>
    </row>
    <row r="39" spans="1:24">
      <c r="A39" s="83" t="s">
        <v>122</v>
      </c>
      <c r="B39" s="80"/>
      <c r="C39" s="80"/>
      <c r="D39" s="81"/>
      <c r="E39" s="31" t="s">
        <v>0</v>
      </c>
      <c r="F39" s="31"/>
      <c r="G39" s="31"/>
      <c r="H39" s="31"/>
      <c r="I39" s="31"/>
      <c r="J39" s="27">
        <v>163408</v>
      </c>
      <c r="K39" s="27">
        <v>147693</v>
      </c>
      <c r="L39" s="28">
        <v>0.903829677861549</v>
      </c>
      <c r="M39" s="29">
        <v>32403</v>
      </c>
      <c r="N39" s="27">
        <v>17930</v>
      </c>
      <c r="O39" s="28">
        <v>0.121400472601951</v>
      </c>
      <c r="P39" s="29">
        <v>4673</v>
      </c>
      <c r="Q39" s="27">
        <v>2993</v>
      </c>
      <c r="R39" s="28">
        <v>0.16692693809258199</v>
      </c>
      <c r="S39" s="28">
        <v>2.0265009174436199E-2</v>
      </c>
      <c r="T39" s="28">
        <v>3.1639955854373597E-2</v>
      </c>
      <c r="U39" s="28">
        <v>0.144215041817116</v>
      </c>
      <c r="V39" s="31" t="s">
        <v>0</v>
      </c>
      <c r="W39" s="31" t="s">
        <v>0</v>
      </c>
      <c r="X39" s="3"/>
    </row>
    <row r="40" spans="1:24" ht="0" hidden="1" customHeight="1"/>
  </sheetData>
  <autoFilter ref="B3:W3" xr:uid="{00000000-0009-0000-0000-000001000000}"/>
  <mergeCells count="9">
    <mergeCell ref="A38:D38"/>
    <mergeCell ref="A39:D39"/>
    <mergeCell ref="A2:E2"/>
    <mergeCell ref="A4:A37"/>
    <mergeCell ref="B4:B36"/>
    <mergeCell ref="C8:D8"/>
    <mergeCell ref="C9:C32"/>
    <mergeCell ref="C36:D36"/>
    <mergeCell ref="B37:D37"/>
  </mergeCells>
  <hyperlinks>
    <hyperlink ref="D4" r:id="rId1" xr:uid="{00000000-0004-0000-0100-000000000000}"/>
    <hyperlink ref="D9" r:id="rId2" xr:uid="{00000000-0004-0000-0100-000001000000}"/>
    <hyperlink ref="D15" r:id="rId3" xr:uid="{00000000-0004-0000-0100-000002000000}"/>
    <hyperlink ref="D20" r:id="rId4" xr:uid="{00000000-0004-0000-0100-000003000000}"/>
    <hyperlink ref="D26" r:id="rId5" xr:uid="{00000000-0004-0000-0100-000004000000}"/>
    <hyperlink ref="D32" r:id="rId6" xr:uid="{00000000-0004-0000-0100-000005000000}"/>
    <hyperlink ref="D5" r:id="rId7" xr:uid="{00000000-0004-0000-0100-000006000000}"/>
    <hyperlink ref="D6" r:id="rId8" xr:uid="{00000000-0004-0000-0100-000007000000}"/>
    <hyperlink ref="D7" r:id="rId9" xr:uid="{00000000-0004-0000-0100-000008000000}"/>
    <hyperlink ref="D10" r:id="rId10" xr:uid="{00000000-0004-0000-0100-000009000000}"/>
    <hyperlink ref="D11" r:id="rId11" xr:uid="{00000000-0004-0000-0100-00000A000000}"/>
    <hyperlink ref="D12" r:id="rId12" xr:uid="{00000000-0004-0000-0100-00000B000000}"/>
    <hyperlink ref="D13" r:id="rId13" xr:uid="{00000000-0004-0000-0100-00000C000000}"/>
    <hyperlink ref="D16" r:id="rId14" xr:uid="{00000000-0004-0000-0100-00000D000000}"/>
    <hyperlink ref="D17" r:id="rId15" xr:uid="{00000000-0004-0000-0100-00000E000000}"/>
    <hyperlink ref="D18" r:id="rId16" xr:uid="{00000000-0004-0000-0100-00000F000000}"/>
    <hyperlink ref="D21" r:id="rId17" xr:uid="{00000000-0004-0000-0100-000010000000}"/>
    <hyperlink ref="D22" r:id="rId18" xr:uid="{00000000-0004-0000-0100-000011000000}"/>
    <hyperlink ref="D23" r:id="rId19" xr:uid="{00000000-0004-0000-0100-000012000000}"/>
    <hyperlink ref="D24" r:id="rId20" xr:uid="{00000000-0004-0000-0100-000013000000}"/>
    <hyperlink ref="D27" r:id="rId21" xr:uid="{00000000-0004-0000-0100-000014000000}"/>
    <hyperlink ref="D28" r:id="rId22" xr:uid="{00000000-0004-0000-0100-000015000000}"/>
    <hyperlink ref="D29" r:id="rId23" xr:uid="{00000000-0004-0000-0100-000016000000}"/>
    <hyperlink ref="D30" r:id="rId24" xr:uid="{00000000-0004-0000-0100-000017000000}"/>
    <hyperlink ref="D33" r:id="rId25" xr:uid="{00000000-0004-0000-0100-000018000000}"/>
    <hyperlink ref="D34" r:id="rId26" xr:uid="{00000000-0004-0000-0100-000019000000}"/>
    <hyperlink ref="D35" r:id="rId27" xr:uid="{00000000-0004-0000-0100-00001A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7"/>
  <sheetViews>
    <sheetView topLeftCell="A58"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7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7" s="40" customFormat="1" ht="44.1" customHeight="1">
      <c r="A2" s="77" t="s">
        <v>138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  <c r="X2" s="38" t="s">
        <v>0</v>
      </c>
      <c r="Y2" s="38" t="s">
        <v>0</v>
      </c>
      <c r="Z2" s="39" t="s">
        <v>0</v>
      </c>
      <c r="AA2" s="39" t="s">
        <v>0</v>
      </c>
    </row>
    <row r="3" spans="1:27" ht="31.8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  <c r="Y3" s="3"/>
    </row>
    <row r="4" spans="1:27">
      <c r="A4" s="84" t="s">
        <v>22</v>
      </c>
      <c r="B4" s="88">
        <v>44256</v>
      </c>
      <c r="C4" s="84" t="s">
        <v>23</v>
      </c>
      <c r="D4" s="6" t="s">
        <v>128</v>
      </c>
      <c r="E4" s="7">
        <v>44257.6667389699</v>
      </c>
      <c r="F4" s="7"/>
      <c r="G4" s="7"/>
      <c r="H4" s="7"/>
      <c r="I4" s="7"/>
      <c r="J4" s="8">
        <v>55132</v>
      </c>
      <c r="K4" s="8">
        <v>39947</v>
      </c>
      <c r="L4" s="9">
        <v>0.72457012261481502</v>
      </c>
      <c r="M4" s="10">
        <v>11141</v>
      </c>
      <c r="N4" s="8">
        <v>5514</v>
      </c>
      <c r="O4" s="9">
        <v>0.13803289358399901</v>
      </c>
      <c r="P4" s="10">
        <v>1669</v>
      </c>
      <c r="Q4" s="8">
        <v>1184</v>
      </c>
      <c r="R4" s="9">
        <v>0.21472615161407299</v>
      </c>
      <c r="S4" s="9">
        <v>2.9639272035447001E-2</v>
      </c>
      <c r="T4" s="9">
        <v>4.1780358975642702E-2</v>
      </c>
      <c r="U4" s="9">
        <v>0.149807019118571</v>
      </c>
      <c r="V4" s="11">
        <v>0.6</v>
      </c>
      <c r="W4" s="12" t="s">
        <v>129</v>
      </c>
      <c r="X4" s="3"/>
      <c r="Y4" s="3"/>
    </row>
    <row r="5" spans="1:27">
      <c r="A5" s="85"/>
      <c r="B5" s="89"/>
      <c r="C5" s="85"/>
      <c r="D5" s="6" t="s">
        <v>128</v>
      </c>
      <c r="E5" s="7">
        <v>44257.6667389699</v>
      </c>
      <c r="F5" s="41" t="s">
        <v>89</v>
      </c>
      <c r="G5" s="42">
        <v>689</v>
      </c>
      <c r="H5" s="43">
        <f>G5/P$4</f>
        <v>0.41282204913121628</v>
      </c>
      <c r="I5" s="43">
        <f>+G5/K$4</f>
        <v>1.7247853405762636E-2</v>
      </c>
      <c r="J5" s="8">
        <v>55132</v>
      </c>
      <c r="K5" s="8">
        <v>39947</v>
      </c>
      <c r="L5" s="9">
        <v>0.72457012261481502</v>
      </c>
      <c r="M5" s="10">
        <v>11141</v>
      </c>
      <c r="N5" s="8">
        <v>5514</v>
      </c>
      <c r="O5" s="9">
        <v>0.13803289358399901</v>
      </c>
      <c r="P5" s="10">
        <v>1669</v>
      </c>
      <c r="Q5" s="8">
        <v>1184</v>
      </c>
      <c r="R5" s="9">
        <v>0.21472615161407299</v>
      </c>
      <c r="S5" s="9">
        <v>2.9639272035447001E-2</v>
      </c>
      <c r="T5" s="9">
        <v>4.1780358975642702E-2</v>
      </c>
      <c r="U5" s="9">
        <v>0.149807019118571</v>
      </c>
      <c r="V5" s="11">
        <v>0.6</v>
      </c>
      <c r="W5" s="12"/>
      <c r="X5" s="3"/>
      <c r="Y5" s="3"/>
    </row>
    <row r="6" spans="1:27">
      <c r="A6" s="85"/>
      <c r="B6" s="89"/>
      <c r="C6" s="85"/>
      <c r="D6" s="6"/>
      <c r="E6" s="7"/>
      <c r="F6" s="7"/>
      <c r="G6" s="7"/>
      <c r="H6" s="7"/>
      <c r="I6" s="7"/>
      <c r="J6" s="8"/>
      <c r="K6" s="8"/>
      <c r="L6" s="9"/>
      <c r="M6" s="10"/>
      <c r="N6" s="8"/>
      <c r="O6" s="9"/>
      <c r="P6" s="10"/>
      <c r="Q6" s="8"/>
      <c r="R6" s="9"/>
      <c r="S6" s="9"/>
      <c r="T6" s="9"/>
      <c r="U6" s="9"/>
      <c r="V6" s="11"/>
      <c r="W6" s="12"/>
      <c r="X6" s="3"/>
      <c r="Y6" s="3"/>
    </row>
    <row r="7" spans="1:27">
      <c r="A7" s="86"/>
      <c r="B7" s="86"/>
      <c r="C7" s="86"/>
      <c r="D7" s="6" t="s">
        <v>130</v>
      </c>
      <c r="E7" s="7">
        <v>44260.333498692104</v>
      </c>
      <c r="F7" s="7"/>
      <c r="G7" s="7"/>
      <c r="H7" s="7"/>
      <c r="I7" s="7"/>
      <c r="J7" s="8">
        <v>55088</v>
      </c>
      <c r="K7" s="8">
        <v>39966</v>
      </c>
      <c r="L7" s="9">
        <v>0.72549375544583194</v>
      </c>
      <c r="M7" s="10">
        <v>8960</v>
      </c>
      <c r="N7" s="8">
        <v>5039</v>
      </c>
      <c r="O7" s="9">
        <v>0.12608216984436799</v>
      </c>
      <c r="P7" s="10">
        <v>1694</v>
      </c>
      <c r="Q7" s="8">
        <v>1192</v>
      </c>
      <c r="R7" s="9">
        <v>0.23655487199841199</v>
      </c>
      <c r="S7" s="9">
        <v>2.9825351548816499E-2</v>
      </c>
      <c r="T7" s="9">
        <v>4.2386028123905302E-2</v>
      </c>
      <c r="U7" s="9">
        <v>0.18906249999999999</v>
      </c>
      <c r="V7" s="11">
        <v>3.9</v>
      </c>
      <c r="W7" s="12" t="s">
        <v>131</v>
      </c>
      <c r="X7" s="3"/>
      <c r="Y7" s="3"/>
    </row>
    <row r="8" spans="1:27">
      <c r="A8" s="86"/>
      <c r="B8" s="86"/>
      <c r="C8" s="86"/>
      <c r="D8" s="6" t="s">
        <v>130</v>
      </c>
      <c r="E8" s="7">
        <v>44260.333498692104</v>
      </c>
      <c r="F8" s="41" t="s">
        <v>139</v>
      </c>
      <c r="G8" s="42">
        <v>27</v>
      </c>
      <c r="H8" s="43">
        <f>G8/P$7</f>
        <v>1.5938606847697757E-2</v>
      </c>
      <c r="I8" s="43">
        <f>+G8/K$7</f>
        <v>6.7557423810238706E-4</v>
      </c>
      <c r="J8" s="8">
        <v>55088</v>
      </c>
      <c r="K8" s="8">
        <v>39966</v>
      </c>
      <c r="L8" s="9">
        <v>0.72549375544583194</v>
      </c>
      <c r="M8" s="10">
        <v>8960</v>
      </c>
      <c r="N8" s="8">
        <v>5039</v>
      </c>
      <c r="O8" s="9">
        <v>0.12608216984436799</v>
      </c>
      <c r="P8" s="10">
        <v>1694</v>
      </c>
      <c r="Q8" s="8">
        <v>1192</v>
      </c>
      <c r="R8" s="9">
        <v>0.23655487199841199</v>
      </c>
      <c r="S8" s="9">
        <v>2.9825351548816499E-2</v>
      </c>
      <c r="T8" s="9">
        <v>4.2386028123905302E-2</v>
      </c>
      <c r="U8" s="9">
        <v>0.18906249999999999</v>
      </c>
      <c r="V8" s="11">
        <v>3.9</v>
      </c>
      <c r="W8" s="12"/>
      <c r="X8" s="3"/>
      <c r="Y8" s="3"/>
    </row>
    <row r="9" spans="1:27">
      <c r="A9" s="86"/>
      <c r="B9" s="86"/>
      <c r="C9" s="86"/>
      <c r="D9" s="6" t="s">
        <v>130</v>
      </c>
      <c r="E9" s="7">
        <v>44260.333498692104</v>
      </c>
      <c r="F9" s="41" t="s">
        <v>140</v>
      </c>
      <c r="G9" s="42">
        <v>40</v>
      </c>
      <c r="H9" s="43">
        <f t="shared" ref="H9:H39" si="0">G9/P$7</f>
        <v>2.3612750885478158E-2</v>
      </c>
      <c r="I9" s="43">
        <f t="shared" ref="I9:I39" si="1">+G9/K$7</f>
        <v>1.0008507231146475E-3</v>
      </c>
      <c r="J9" s="8">
        <v>55088</v>
      </c>
      <c r="K9" s="8">
        <v>39966</v>
      </c>
      <c r="L9" s="9">
        <v>0.72549375544583194</v>
      </c>
      <c r="M9" s="10">
        <v>8960</v>
      </c>
      <c r="N9" s="8">
        <v>5039</v>
      </c>
      <c r="O9" s="9">
        <v>0.12608216984436799</v>
      </c>
      <c r="P9" s="10">
        <v>1694</v>
      </c>
      <c r="Q9" s="8">
        <v>1192</v>
      </c>
      <c r="R9" s="9">
        <v>0.23655487199841199</v>
      </c>
      <c r="S9" s="9">
        <v>2.9825351548816499E-2</v>
      </c>
      <c r="T9" s="9">
        <v>4.2386028123905302E-2</v>
      </c>
      <c r="U9" s="9">
        <v>0.18906249999999999</v>
      </c>
      <c r="V9" s="11">
        <v>3.9</v>
      </c>
      <c r="W9" s="12"/>
      <c r="X9" s="3"/>
      <c r="Y9" s="3"/>
    </row>
    <row r="10" spans="1:27">
      <c r="A10" s="86"/>
      <c r="B10" s="86"/>
      <c r="C10" s="86"/>
      <c r="D10" s="6" t="s">
        <v>130</v>
      </c>
      <c r="E10" s="7">
        <v>44260.333498692104</v>
      </c>
      <c r="F10" s="41" t="s">
        <v>141</v>
      </c>
      <c r="G10" s="42">
        <v>38</v>
      </c>
      <c r="H10" s="43">
        <f t="shared" si="0"/>
        <v>2.2432113341204249E-2</v>
      </c>
      <c r="I10" s="43">
        <f t="shared" si="1"/>
        <v>9.5080818695891507E-4</v>
      </c>
      <c r="J10" s="8">
        <v>55088</v>
      </c>
      <c r="K10" s="8">
        <v>39966</v>
      </c>
      <c r="L10" s="9">
        <v>0.72549375544583194</v>
      </c>
      <c r="M10" s="10">
        <v>8960</v>
      </c>
      <c r="N10" s="8">
        <v>5039</v>
      </c>
      <c r="O10" s="9">
        <v>0.12608216984436799</v>
      </c>
      <c r="P10" s="10">
        <v>1694</v>
      </c>
      <c r="Q10" s="8">
        <v>1192</v>
      </c>
      <c r="R10" s="9">
        <v>0.23655487199841199</v>
      </c>
      <c r="S10" s="9">
        <v>2.9825351548816499E-2</v>
      </c>
      <c r="T10" s="9">
        <v>4.2386028123905302E-2</v>
      </c>
      <c r="U10" s="9">
        <v>0.18906249999999999</v>
      </c>
      <c r="V10" s="11">
        <v>3.9</v>
      </c>
      <c r="W10" s="12"/>
      <c r="X10" s="3"/>
      <c r="Y10" s="3"/>
    </row>
    <row r="11" spans="1:27">
      <c r="A11" s="86"/>
      <c r="B11" s="86"/>
      <c r="C11" s="86"/>
      <c r="D11" s="6" t="s">
        <v>130</v>
      </c>
      <c r="E11" s="7">
        <v>44260.333498692104</v>
      </c>
      <c r="F11" s="41" t="s">
        <v>142</v>
      </c>
      <c r="G11" s="42">
        <v>637</v>
      </c>
      <c r="H11" s="43">
        <f t="shared" si="0"/>
        <v>0.37603305785123969</v>
      </c>
      <c r="I11" s="43">
        <f t="shared" si="1"/>
        <v>1.5938547765600761E-2</v>
      </c>
      <c r="J11" s="8">
        <v>55088</v>
      </c>
      <c r="K11" s="8">
        <v>39966</v>
      </c>
      <c r="L11" s="9">
        <v>0.72549375544583194</v>
      </c>
      <c r="M11" s="10">
        <v>8960</v>
      </c>
      <c r="N11" s="8">
        <v>5039</v>
      </c>
      <c r="O11" s="9">
        <v>0.12608216984436799</v>
      </c>
      <c r="P11" s="10">
        <v>1694</v>
      </c>
      <c r="Q11" s="8">
        <v>1192</v>
      </c>
      <c r="R11" s="9">
        <v>0.23655487199841199</v>
      </c>
      <c r="S11" s="9">
        <v>2.9825351548816499E-2</v>
      </c>
      <c r="T11" s="9">
        <v>4.2386028123905302E-2</v>
      </c>
      <c r="U11" s="9">
        <v>0.18906249999999999</v>
      </c>
      <c r="V11" s="11">
        <v>3.9</v>
      </c>
      <c r="W11" s="12"/>
      <c r="X11" s="3"/>
      <c r="Y11" s="3"/>
    </row>
    <row r="12" spans="1:27">
      <c r="A12" s="86"/>
      <c r="B12" s="86"/>
      <c r="C12" s="86"/>
      <c r="D12" s="6" t="s">
        <v>130</v>
      </c>
      <c r="E12" s="7">
        <v>44260.333498692104</v>
      </c>
      <c r="F12" s="41" t="s">
        <v>143</v>
      </c>
      <c r="G12" s="42">
        <v>19</v>
      </c>
      <c r="H12" s="43">
        <f t="shared" si="0"/>
        <v>1.1216056670602124E-2</v>
      </c>
      <c r="I12" s="43">
        <f t="shared" si="1"/>
        <v>4.7540409347945754E-4</v>
      </c>
      <c r="J12" s="8">
        <v>55088</v>
      </c>
      <c r="K12" s="8">
        <v>39966</v>
      </c>
      <c r="L12" s="9">
        <v>0.72549375544583194</v>
      </c>
      <c r="M12" s="10">
        <v>8960</v>
      </c>
      <c r="N12" s="8">
        <v>5039</v>
      </c>
      <c r="O12" s="9">
        <v>0.12608216984436799</v>
      </c>
      <c r="P12" s="10">
        <v>1694</v>
      </c>
      <c r="Q12" s="8">
        <v>1192</v>
      </c>
      <c r="R12" s="9">
        <v>0.23655487199841199</v>
      </c>
      <c r="S12" s="9">
        <v>2.9825351548816499E-2</v>
      </c>
      <c r="T12" s="9">
        <v>4.2386028123905302E-2</v>
      </c>
      <c r="U12" s="9">
        <v>0.18906249999999999</v>
      </c>
      <c r="V12" s="11">
        <v>3.9</v>
      </c>
      <c r="W12" s="12"/>
      <c r="X12" s="3"/>
      <c r="Y12" s="3"/>
    </row>
    <row r="13" spans="1:27">
      <c r="A13" s="86"/>
      <c r="B13" s="86"/>
      <c r="C13" s="86"/>
      <c r="D13" s="6" t="s">
        <v>130</v>
      </c>
      <c r="E13" s="7">
        <v>44260.333498692104</v>
      </c>
      <c r="F13" s="41" t="s">
        <v>144</v>
      </c>
      <c r="G13" s="42">
        <v>15</v>
      </c>
      <c r="H13" s="43">
        <f t="shared" si="0"/>
        <v>8.8547815820543101E-3</v>
      </c>
      <c r="I13" s="43">
        <f t="shared" si="1"/>
        <v>3.753190211679928E-4</v>
      </c>
      <c r="J13" s="8">
        <v>55088</v>
      </c>
      <c r="K13" s="8">
        <v>39966</v>
      </c>
      <c r="L13" s="9">
        <v>0.72549375544583194</v>
      </c>
      <c r="M13" s="10">
        <v>8960</v>
      </c>
      <c r="N13" s="8">
        <v>5039</v>
      </c>
      <c r="O13" s="9">
        <v>0.12608216984436799</v>
      </c>
      <c r="P13" s="10">
        <v>1694</v>
      </c>
      <c r="Q13" s="8">
        <v>1192</v>
      </c>
      <c r="R13" s="9">
        <v>0.23655487199841199</v>
      </c>
      <c r="S13" s="9">
        <v>2.9825351548816499E-2</v>
      </c>
      <c r="T13" s="9">
        <v>4.2386028123905302E-2</v>
      </c>
      <c r="U13" s="9">
        <v>0.18906249999999999</v>
      </c>
      <c r="V13" s="11">
        <v>3.9</v>
      </c>
      <c r="W13" s="12"/>
      <c r="X13" s="3"/>
      <c r="Y13" s="3"/>
    </row>
    <row r="14" spans="1:27">
      <c r="A14" s="86"/>
      <c r="B14" s="86"/>
      <c r="C14" s="86"/>
      <c r="D14" s="6" t="s">
        <v>130</v>
      </c>
      <c r="E14" s="7">
        <v>44260.333498692104</v>
      </c>
      <c r="F14" s="41" t="s">
        <v>145</v>
      </c>
      <c r="G14" s="42">
        <v>49</v>
      </c>
      <c r="H14" s="43">
        <f t="shared" si="0"/>
        <v>2.8925619834710745E-2</v>
      </c>
      <c r="I14" s="43">
        <f t="shared" si="1"/>
        <v>1.2260421358154432E-3</v>
      </c>
      <c r="J14" s="8">
        <v>55088</v>
      </c>
      <c r="K14" s="8">
        <v>39966</v>
      </c>
      <c r="L14" s="9">
        <v>0.72549375544583194</v>
      </c>
      <c r="M14" s="10">
        <v>8960</v>
      </c>
      <c r="N14" s="8">
        <v>5039</v>
      </c>
      <c r="O14" s="9">
        <v>0.12608216984436799</v>
      </c>
      <c r="P14" s="10">
        <v>1694</v>
      </c>
      <c r="Q14" s="8">
        <v>1192</v>
      </c>
      <c r="R14" s="9">
        <v>0.23655487199841199</v>
      </c>
      <c r="S14" s="9">
        <v>2.9825351548816499E-2</v>
      </c>
      <c r="T14" s="9">
        <v>4.2386028123905302E-2</v>
      </c>
      <c r="U14" s="9">
        <v>0.18906249999999999</v>
      </c>
      <c r="V14" s="11">
        <v>3.9</v>
      </c>
      <c r="W14" s="12"/>
      <c r="X14" s="3"/>
      <c r="Y14" s="3"/>
    </row>
    <row r="15" spans="1:27">
      <c r="A15" s="86"/>
      <c r="B15" s="86"/>
      <c r="C15" s="86"/>
      <c r="D15" s="6" t="s">
        <v>130</v>
      </c>
      <c r="E15" s="7">
        <v>44260.333498692104</v>
      </c>
      <c r="F15" s="41" t="s">
        <v>146</v>
      </c>
      <c r="G15" s="42">
        <v>121</v>
      </c>
      <c r="H15" s="43">
        <f t="shared" si="0"/>
        <v>7.1428571428571425E-2</v>
      </c>
      <c r="I15" s="43">
        <f t="shared" si="1"/>
        <v>3.0275734374218084E-3</v>
      </c>
      <c r="J15" s="8">
        <v>55088</v>
      </c>
      <c r="K15" s="8">
        <v>39966</v>
      </c>
      <c r="L15" s="9">
        <v>0.72549375544583194</v>
      </c>
      <c r="M15" s="10">
        <v>8960</v>
      </c>
      <c r="N15" s="8">
        <v>5039</v>
      </c>
      <c r="O15" s="9">
        <v>0.12608216984436799</v>
      </c>
      <c r="P15" s="10">
        <v>1694</v>
      </c>
      <c r="Q15" s="8">
        <v>1192</v>
      </c>
      <c r="R15" s="9">
        <v>0.23655487199841199</v>
      </c>
      <c r="S15" s="9">
        <v>2.9825351548816499E-2</v>
      </c>
      <c r="T15" s="9">
        <v>4.2386028123905302E-2</v>
      </c>
      <c r="U15" s="9">
        <v>0.18906249999999999</v>
      </c>
      <c r="V15" s="11">
        <v>3.9</v>
      </c>
      <c r="W15" s="12"/>
      <c r="X15" s="3"/>
      <c r="Y15" s="3"/>
    </row>
    <row r="16" spans="1:27">
      <c r="A16" s="86"/>
      <c r="B16" s="86"/>
      <c r="C16" s="86"/>
      <c r="D16" s="6" t="s">
        <v>130</v>
      </c>
      <c r="E16" s="7">
        <v>44260.333498692104</v>
      </c>
      <c r="F16" s="41" t="s">
        <v>147</v>
      </c>
      <c r="G16" s="42">
        <v>1</v>
      </c>
      <c r="H16" s="43">
        <f t="shared" si="0"/>
        <v>5.9031877213695393E-4</v>
      </c>
      <c r="I16" s="43">
        <f t="shared" si="1"/>
        <v>2.5021268077866187E-5</v>
      </c>
      <c r="J16" s="8">
        <v>55088</v>
      </c>
      <c r="K16" s="8">
        <v>39966</v>
      </c>
      <c r="L16" s="9">
        <v>0.72549375544583194</v>
      </c>
      <c r="M16" s="10">
        <v>8960</v>
      </c>
      <c r="N16" s="8">
        <v>5039</v>
      </c>
      <c r="O16" s="9">
        <v>0.12608216984436799</v>
      </c>
      <c r="P16" s="10">
        <v>1694</v>
      </c>
      <c r="Q16" s="8">
        <v>1192</v>
      </c>
      <c r="R16" s="9">
        <v>0.23655487199841199</v>
      </c>
      <c r="S16" s="9">
        <v>2.9825351548816499E-2</v>
      </c>
      <c r="T16" s="9">
        <v>4.2386028123905302E-2</v>
      </c>
      <c r="U16" s="9">
        <v>0.18906249999999999</v>
      </c>
      <c r="V16" s="11">
        <v>3.9</v>
      </c>
      <c r="W16" s="12"/>
      <c r="X16" s="3"/>
      <c r="Y16" s="3"/>
    </row>
    <row r="17" spans="1:25">
      <c r="A17" s="86"/>
      <c r="B17" s="86"/>
      <c r="C17" s="86"/>
      <c r="D17" s="6" t="s">
        <v>130</v>
      </c>
      <c r="E17" s="7">
        <v>44260.333498692104</v>
      </c>
      <c r="F17" s="41" t="s">
        <v>148</v>
      </c>
      <c r="G17" s="42">
        <v>125</v>
      </c>
      <c r="H17" s="43">
        <f t="shared" si="0"/>
        <v>7.3789846517119242E-2</v>
      </c>
      <c r="I17" s="43">
        <f t="shared" si="1"/>
        <v>3.1276585097332731E-3</v>
      </c>
      <c r="J17" s="8">
        <v>55088</v>
      </c>
      <c r="K17" s="8">
        <v>39966</v>
      </c>
      <c r="L17" s="9">
        <v>0.72549375544583194</v>
      </c>
      <c r="M17" s="10">
        <v>8960</v>
      </c>
      <c r="N17" s="8">
        <v>5039</v>
      </c>
      <c r="O17" s="9">
        <v>0.12608216984436799</v>
      </c>
      <c r="P17" s="10">
        <v>1694</v>
      </c>
      <c r="Q17" s="8">
        <v>1192</v>
      </c>
      <c r="R17" s="9">
        <v>0.23655487199841199</v>
      </c>
      <c r="S17" s="9">
        <v>2.9825351548816499E-2</v>
      </c>
      <c r="T17" s="9">
        <v>4.2386028123905302E-2</v>
      </c>
      <c r="U17" s="9">
        <v>0.18906249999999999</v>
      </c>
      <c r="V17" s="11">
        <v>3.9</v>
      </c>
      <c r="W17" s="12"/>
      <c r="X17" s="3"/>
      <c r="Y17" s="3"/>
    </row>
    <row r="18" spans="1:25">
      <c r="A18" s="86"/>
      <c r="B18" s="86"/>
      <c r="C18" s="86"/>
      <c r="D18" s="6" t="s">
        <v>130</v>
      </c>
      <c r="E18" s="7">
        <v>44260.333498692104</v>
      </c>
      <c r="F18" s="41" t="s">
        <v>149</v>
      </c>
      <c r="G18" s="42">
        <v>48</v>
      </c>
      <c r="H18" s="43">
        <f t="shared" si="0"/>
        <v>2.833530106257379E-2</v>
      </c>
      <c r="I18" s="43">
        <f t="shared" si="1"/>
        <v>1.201020867737577E-3</v>
      </c>
      <c r="J18" s="8">
        <v>55088</v>
      </c>
      <c r="K18" s="8">
        <v>39966</v>
      </c>
      <c r="L18" s="9">
        <v>0.72549375544583194</v>
      </c>
      <c r="M18" s="10">
        <v>8960</v>
      </c>
      <c r="N18" s="8">
        <v>5039</v>
      </c>
      <c r="O18" s="9">
        <v>0.12608216984436799</v>
      </c>
      <c r="P18" s="10">
        <v>1694</v>
      </c>
      <c r="Q18" s="8">
        <v>1192</v>
      </c>
      <c r="R18" s="9">
        <v>0.23655487199841199</v>
      </c>
      <c r="S18" s="9">
        <v>2.9825351548816499E-2</v>
      </c>
      <c r="T18" s="9">
        <v>4.2386028123905302E-2</v>
      </c>
      <c r="U18" s="9">
        <v>0.18906249999999999</v>
      </c>
      <c r="V18" s="11">
        <v>3.9</v>
      </c>
      <c r="W18" s="12"/>
      <c r="X18" s="3"/>
      <c r="Y18" s="3"/>
    </row>
    <row r="19" spans="1:25">
      <c r="A19" s="86"/>
      <c r="B19" s="86"/>
      <c r="C19" s="86"/>
      <c r="D19" s="6" t="s">
        <v>130</v>
      </c>
      <c r="E19" s="7">
        <v>44260.333498692104</v>
      </c>
      <c r="F19" s="41" t="s">
        <v>150</v>
      </c>
      <c r="G19" s="42">
        <v>62</v>
      </c>
      <c r="H19" s="43">
        <f t="shared" si="0"/>
        <v>3.6599763872491142E-2</v>
      </c>
      <c r="I19" s="43">
        <f t="shared" si="1"/>
        <v>1.5513186208277036E-3</v>
      </c>
      <c r="J19" s="8">
        <v>55088</v>
      </c>
      <c r="K19" s="8">
        <v>39966</v>
      </c>
      <c r="L19" s="9">
        <v>0.72549375544583194</v>
      </c>
      <c r="M19" s="10">
        <v>8960</v>
      </c>
      <c r="N19" s="8">
        <v>5039</v>
      </c>
      <c r="O19" s="9">
        <v>0.12608216984436799</v>
      </c>
      <c r="P19" s="10">
        <v>1694</v>
      </c>
      <c r="Q19" s="8">
        <v>1192</v>
      </c>
      <c r="R19" s="9">
        <v>0.23655487199841199</v>
      </c>
      <c r="S19" s="9">
        <v>2.9825351548816499E-2</v>
      </c>
      <c r="T19" s="9">
        <v>4.2386028123905302E-2</v>
      </c>
      <c r="U19" s="9">
        <v>0.18906249999999999</v>
      </c>
      <c r="V19" s="11">
        <v>3.9</v>
      </c>
      <c r="W19" s="12"/>
      <c r="X19" s="3"/>
      <c r="Y19" s="3"/>
    </row>
    <row r="20" spans="1:25">
      <c r="A20" s="86"/>
      <c r="B20" s="86"/>
      <c r="C20" s="86"/>
      <c r="D20" s="6" t="s">
        <v>130</v>
      </c>
      <c r="E20" s="7">
        <v>44260.333498692104</v>
      </c>
      <c r="F20" s="41" t="s">
        <v>151</v>
      </c>
      <c r="G20" s="42">
        <v>29</v>
      </c>
      <c r="H20" s="43">
        <f t="shared" si="0"/>
        <v>1.7119244391971666E-2</v>
      </c>
      <c r="I20" s="43">
        <f t="shared" si="1"/>
        <v>7.2561677425811942E-4</v>
      </c>
      <c r="J20" s="8">
        <v>55088</v>
      </c>
      <c r="K20" s="8">
        <v>39966</v>
      </c>
      <c r="L20" s="9">
        <v>0.72549375544583194</v>
      </c>
      <c r="M20" s="10">
        <v>8960</v>
      </c>
      <c r="N20" s="8">
        <v>5039</v>
      </c>
      <c r="O20" s="9">
        <v>0.12608216984436799</v>
      </c>
      <c r="P20" s="10">
        <v>1694</v>
      </c>
      <c r="Q20" s="8">
        <v>1192</v>
      </c>
      <c r="R20" s="9">
        <v>0.23655487199841199</v>
      </c>
      <c r="S20" s="9">
        <v>2.9825351548816499E-2</v>
      </c>
      <c r="T20" s="9">
        <v>4.2386028123905302E-2</v>
      </c>
      <c r="U20" s="9">
        <v>0.18906249999999999</v>
      </c>
      <c r="V20" s="11">
        <v>3.9</v>
      </c>
      <c r="W20" s="12"/>
      <c r="X20" s="3"/>
      <c r="Y20" s="3"/>
    </row>
    <row r="21" spans="1:25">
      <c r="A21" s="86"/>
      <c r="B21" s="86"/>
      <c r="C21" s="86"/>
      <c r="D21" s="6" t="s">
        <v>130</v>
      </c>
      <c r="E21" s="7">
        <v>44260.333498692104</v>
      </c>
      <c r="F21" s="41" t="s">
        <v>152</v>
      </c>
      <c r="G21" s="42">
        <v>52</v>
      </c>
      <c r="H21" s="43">
        <f t="shared" si="0"/>
        <v>3.0696576151121605E-2</v>
      </c>
      <c r="I21" s="43">
        <f t="shared" si="1"/>
        <v>1.3011059400490417E-3</v>
      </c>
      <c r="J21" s="8">
        <v>55088</v>
      </c>
      <c r="K21" s="8">
        <v>39966</v>
      </c>
      <c r="L21" s="9">
        <v>0.72549375544583194</v>
      </c>
      <c r="M21" s="10">
        <v>8960</v>
      </c>
      <c r="N21" s="8">
        <v>5039</v>
      </c>
      <c r="O21" s="9">
        <v>0.12608216984436799</v>
      </c>
      <c r="P21" s="10">
        <v>1694</v>
      </c>
      <c r="Q21" s="8">
        <v>1192</v>
      </c>
      <c r="R21" s="9">
        <v>0.23655487199841199</v>
      </c>
      <c r="S21" s="9">
        <v>2.9825351548816499E-2</v>
      </c>
      <c r="T21" s="9">
        <v>4.2386028123905302E-2</v>
      </c>
      <c r="U21" s="9">
        <v>0.18906249999999999</v>
      </c>
      <c r="V21" s="11">
        <v>3.9</v>
      </c>
      <c r="W21" s="12"/>
      <c r="X21" s="3"/>
      <c r="Y21" s="3"/>
    </row>
    <row r="22" spans="1:25">
      <c r="A22" s="86"/>
      <c r="B22" s="86"/>
      <c r="C22" s="86"/>
      <c r="D22" s="6" t="s">
        <v>130</v>
      </c>
      <c r="E22" s="7">
        <v>44260.333498692104</v>
      </c>
      <c r="F22" s="41" t="s">
        <v>153</v>
      </c>
      <c r="G22" s="42">
        <v>25</v>
      </c>
      <c r="H22" s="43">
        <f t="shared" si="0"/>
        <v>1.475796930342385E-2</v>
      </c>
      <c r="I22" s="43">
        <f t="shared" si="1"/>
        <v>6.2553170194665469E-4</v>
      </c>
      <c r="J22" s="8">
        <v>55088</v>
      </c>
      <c r="K22" s="8">
        <v>39966</v>
      </c>
      <c r="L22" s="9">
        <v>0.72549375544583194</v>
      </c>
      <c r="M22" s="10">
        <v>8960</v>
      </c>
      <c r="N22" s="8">
        <v>5039</v>
      </c>
      <c r="O22" s="9">
        <v>0.12608216984436799</v>
      </c>
      <c r="P22" s="10">
        <v>1694</v>
      </c>
      <c r="Q22" s="8">
        <v>1192</v>
      </c>
      <c r="R22" s="9">
        <v>0.23655487199841199</v>
      </c>
      <c r="S22" s="9">
        <v>2.9825351548816499E-2</v>
      </c>
      <c r="T22" s="9">
        <v>4.2386028123905302E-2</v>
      </c>
      <c r="U22" s="9">
        <v>0.18906249999999999</v>
      </c>
      <c r="V22" s="11">
        <v>3.9</v>
      </c>
      <c r="W22" s="12"/>
      <c r="X22" s="3"/>
      <c r="Y22" s="3"/>
    </row>
    <row r="23" spans="1:25">
      <c r="A23" s="86"/>
      <c r="B23" s="86"/>
      <c r="C23" s="86"/>
      <c r="D23" s="6" t="s">
        <v>130</v>
      </c>
      <c r="E23" s="7">
        <v>44260.333498692104</v>
      </c>
      <c r="F23" s="41" t="s">
        <v>154</v>
      </c>
      <c r="G23" s="42">
        <v>23</v>
      </c>
      <c r="H23" s="43">
        <f t="shared" si="0"/>
        <v>1.3577331759149941E-2</v>
      </c>
      <c r="I23" s="43">
        <f t="shared" si="1"/>
        <v>5.7548916579092232E-4</v>
      </c>
      <c r="J23" s="8">
        <v>55088</v>
      </c>
      <c r="K23" s="8">
        <v>39966</v>
      </c>
      <c r="L23" s="9">
        <v>0.72549375544583194</v>
      </c>
      <c r="M23" s="10">
        <v>8960</v>
      </c>
      <c r="N23" s="8">
        <v>5039</v>
      </c>
      <c r="O23" s="9">
        <v>0.12608216984436799</v>
      </c>
      <c r="P23" s="10">
        <v>1694</v>
      </c>
      <c r="Q23" s="8">
        <v>1192</v>
      </c>
      <c r="R23" s="9">
        <v>0.23655487199841199</v>
      </c>
      <c r="S23" s="9">
        <v>2.9825351548816499E-2</v>
      </c>
      <c r="T23" s="9">
        <v>4.2386028123905302E-2</v>
      </c>
      <c r="U23" s="9">
        <v>0.18906249999999999</v>
      </c>
      <c r="V23" s="11">
        <v>3.9</v>
      </c>
      <c r="W23" s="12"/>
      <c r="X23" s="3"/>
      <c r="Y23" s="3"/>
    </row>
    <row r="24" spans="1:25">
      <c r="A24" s="86"/>
      <c r="B24" s="86"/>
      <c r="C24" s="86"/>
      <c r="D24" s="6" t="s">
        <v>130</v>
      </c>
      <c r="E24" s="7">
        <v>44260.333498692104</v>
      </c>
      <c r="F24" s="41" t="s">
        <v>155</v>
      </c>
      <c r="G24" s="42">
        <v>3</v>
      </c>
      <c r="H24" s="43">
        <f t="shared" si="0"/>
        <v>1.7709563164108619E-3</v>
      </c>
      <c r="I24" s="43">
        <f t="shared" si="1"/>
        <v>7.5063804233598563E-5</v>
      </c>
      <c r="J24" s="8">
        <v>55088</v>
      </c>
      <c r="K24" s="8">
        <v>39966</v>
      </c>
      <c r="L24" s="9">
        <v>0.72549375544583194</v>
      </c>
      <c r="M24" s="10">
        <v>8960</v>
      </c>
      <c r="N24" s="8">
        <v>5039</v>
      </c>
      <c r="O24" s="9">
        <v>0.12608216984436799</v>
      </c>
      <c r="P24" s="10">
        <v>1694</v>
      </c>
      <c r="Q24" s="8">
        <v>1192</v>
      </c>
      <c r="R24" s="9">
        <v>0.23655487199841199</v>
      </c>
      <c r="S24" s="9">
        <v>2.9825351548816499E-2</v>
      </c>
      <c r="T24" s="9">
        <v>4.2386028123905302E-2</v>
      </c>
      <c r="U24" s="9">
        <v>0.18906249999999999</v>
      </c>
      <c r="V24" s="11">
        <v>3.9</v>
      </c>
      <c r="W24" s="12"/>
      <c r="X24" s="3"/>
      <c r="Y24" s="3"/>
    </row>
    <row r="25" spans="1:25">
      <c r="A25" s="86"/>
      <c r="B25" s="86"/>
      <c r="C25" s="86"/>
      <c r="D25" s="6" t="s">
        <v>130</v>
      </c>
      <c r="E25" s="7">
        <v>44260.333498692104</v>
      </c>
      <c r="F25" s="41" t="s">
        <v>156</v>
      </c>
      <c r="G25" s="42">
        <v>2</v>
      </c>
      <c r="H25" s="43">
        <f t="shared" si="0"/>
        <v>1.1806375442739079E-3</v>
      </c>
      <c r="I25" s="43">
        <f t="shared" si="1"/>
        <v>5.0042536155732373E-5</v>
      </c>
      <c r="J25" s="8">
        <v>55088</v>
      </c>
      <c r="K25" s="8">
        <v>39966</v>
      </c>
      <c r="L25" s="9">
        <v>0.72549375544583194</v>
      </c>
      <c r="M25" s="10">
        <v>8960</v>
      </c>
      <c r="N25" s="8">
        <v>5039</v>
      </c>
      <c r="O25" s="9">
        <v>0.12608216984436799</v>
      </c>
      <c r="P25" s="10">
        <v>1694</v>
      </c>
      <c r="Q25" s="8">
        <v>1192</v>
      </c>
      <c r="R25" s="9">
        <v>0.23655487199841199</v>
      </c>
      <c r="S25" s="9">
        <v>2.9825351548816499E-2</v>
      </c>
      <c r="T25" s="9">
        <v>4.2386028123905302E-2</v>
      </c>
      <c r="U25" s="9">
        <v>0.18906249999999999</v>
      </c>
      <c r="V25" s="11">
        <v>3.9</v>
      </c>
      <c r="W25" s="12"/>
      <c r="X25" s="3"/>
      <c r="Y25" s="3"/>
    </row>
    <row r="26" spans="1:25">
      <c r="A26" s="86"/>
      <c r="B26" s="86"/>
      <c r="C26" s="86"/>
      <c r="D26" s="6" t="s">
        <v>130</v>
      </c>
      <c r="E26" s="7">
        <v>44260.333498692104</v>
      </c>
      <c r="F26" s="41" t="s">
        <v>157</v>
      </c>
      <c r="G26" s="42">
        <v>1</v>
      </c>
      <c r="H26" s="43">
        <f t="shared" si="0"/>
        <v>5.9031877213695393E-4</v>
      </c>
      <c r="I26" s="43">
        <f t="shared" si="1"/>
        <v>2.5021268077866187E-5</v>
      </c>
      <c r="J26" s="8">
        <v>55088</v>
      </c>
      <c r="K26" s="8">
        <v>39966</v>
      </c>
      <c r="L26" s="9">
        <v>0.72549375544583194</v>
      </c>
      <c r="M26" s="10">
        <v>8960</v>
      </c>
      <c r="N26" s="8">
        <v>5039</v>
      </c>
      <c r="O26" s="9">
        <v>0.12608216984436799</v>
      </c>
      <c r="P26" s="10">
        <v>1694</v>
      </c>
      <c r="Q26" s="8">
        <v>1192</v>
      </c>
      <c r="R26" s="9">
        <v>0.23655487199841199</v>
      </c>
      <c r="S26" s="9">
        <v>2.9825351548816499E-2</v>
      </c>
      <c r="T26" s="9">
        <v>4.2386028123905302E-2</v>
      </c>
      <c r="U26" s="9">
        <v>0.18906249999999999</v>
      </c>
      <c r="V26" s="11">
        <v>3.9</v>
      </c>
      <c r="W26" s="12"/>
      <c r="X26" s="3"/>
      <c r="Y26" s="3"/>
    </row>
    <row r="27" spans="1:25">
      <c r="A27" s="86"/>
      <c r="B27" s="86"/>
      <c r="C27" s="86"/>
      <c r="D27" s="6" t="s">
        <v>130</v>
      </c>
      <c r="E27" s="7">
        <v>44260.333498692104</v>
      </c>
      <c r="F27" s="41" t="s">
        <v>158</v>
      </c>
      <c r="G27" s="42">
        <v>37</v>
      </c>
      <c r="H27" s="43">
        <f t="shared" si="0"/>
        <v>2.1841794569067298E-2</v>
      </c>
      <c r="I27" s="43">
        <f t="shared" si="1"/>
        <v>9.2578691888104889E-4</v>
      </c>
      <c r="J27" s="8">
        <v>55088</v>
      </c>
      <c r="K27" s="8">
        <v>39966</v>
      </c>
      <c r="L27" s="9">
        <v>0.72549375544583194</v>
      </c>
      <c r="M27" s="10">
        <v>8960</v>
      </c>
      <c r="N27" s="8">
        <v>5039</v>
      </c>
      <c r="O27" s="9">
        <v>0.12608216984436799</v>
      </c>
      <c r="P27" s="10">
        <v>1694</v>
      </c>
      <c r="Q27" s="8">
        <v>1192</v>
      </c>
      <c r="R27" s="9">
        <v>0.23655487199841199</v>
      </c>
      <c r="S27" s="9">
        <v>2.9825351548816499E-2</v>
      </c>
      <c r="T27" s="9">
        <v>4.2386028123905302E-2</v>
      </c>
      <c r="U27" s="9">
        <v>0.18906249999999999</v>
      </c>
      <c r="V27" s="11">
        <v>3.9</v>
      </c>
      <c r="W27" s="12"/>
      <c r="X27" s="3"/>
      <c r="Y27" s="3"/>
    </row>
    <row r="28" spans="1:25">
      <c r="A28" s="86"/>
      <c r="B28" s="86"/>
      <c r="C28" s="86"/>
      <c r="D28" s="6" t="s">
        <v>130</v>
      </c>
      <c r="E28" s="7">
        <v>44260.333498692104</v>
      </c>
      <c r="F28" s="41" t="s">
        <v>159</v>
      </c>
      <c r="G28" s="42">
        <v>11</v>
      </c>
      <c r="H28" s="43">
        <f t="shared" si="0"/>
        <v>6.4935064935064939E-3</v>
      </c>
      <c r="I28" s="43">
        <f t="shared" si="1"/>
        <v>2.7523394885652807E-4</v>
      </c>
      <c r="J28" s="8">
        <v>55088</v>
      </c>
      <c r="K28" s="8">
        <v>39966</v>
      </c>
      <c r="L28" s="9">
        <v>0.72549375544583194</v>
      </c>
      <c r="M28" s="10">
        <v>8960</v>
      </c>
      <c r="N28" s="8">
        <v>5039</v>
      </c>
      <c r="O28" s="9">
        <v>0.12608216984436799</v>
      </c>
      <c r="P28" s="10">
        <v>1694</v>
      </c>
      <c r="Q28" s="8">
        <v>1192</v>
      </c>
      <c r="R28" s="9">
        <v>0.23655487199841199</v>
      </c>
      <c r="S28" s="9">
        <v>2.9825351548816499E-2</v>
      </c>
      <c r="T28" s="9">
        <v>4.2386028123905302E-2</v>
      </c>
      <c r="U28" s="9">
        <v>0.18906249999999999</v>
      </c>
      <c r="V28" s="11">
        <v>3.9</v>
      </c>
      <c r="W28" s="12"/>
      <c r="X28" s="3"/>
      <c r="Y28" s="3"/>
    </row>
    <row r="29" spans="1:25">
      <c r="A29" s="86"/>
      <c r="B29" s="86"/>
      <c r="C29" s="86"/>
      <c r="D29" s="6" t="s">
        <v>130</v>
      </c>
      <c r="E29" s="7">
        <v>44260.333498692104</v>
      </c>
      <c r="F29" s="41" t="s">
        <v>160</v>
      </c>
      <c r="G29" s="42">
        <v>2</v>
      </c>
      <c r="H29" s="43">
        <f t="shared" si="0"/>
        <v>1.1806375442739079E-3</v>
      </c>
      <c r="I29" s="43">
        <f t="shared" si="1"/>
        <v>5.0042536155732373E-5</v>
      </c>
      <c r="J29" s="8">
        <v>55088</v>
      </c>
      <c r="K29" s="8">
        <v>39966</v>
      </c>
      <c r="L29" s="9">
        <v>0.72549375544583194</v>
      </c>
      <c r="M29" s="10">
        <v>8960</v>
      </c>
      <c r="N29" s="8">
        <v>5039</v>
      </c>
      <c r="O29" s="9">
        <v>0.12608216984436799</v>
      </c>
      <c r="P29" s="10">
        <v>1694</v>
      </c>
      <c r="Q29" s="8">
        <v>1192</v>
      </c>
      <c r="R29" s="9">
        <v>0.23655487199841199</v>
      </c>
      <c r="S29" s="9">
        <v>2.9825351548816499E-2</v>
      </c>
      <c r="T29" s="9">
        <v>4.2386028123905302E-2</v>
      </c>
      <c r="U29" s="9">
        <v>0.18906249999999999</v>
      </c>
      <c r="V29" s="11">
        <v>3.9</v>
      </c>
      <c r="W29" s="12"/>
      <c r="X29" s="3"/>
      <c r="Y29" s="3"/>
    </row>
    <row r="30" spans="1:25">
      <c r="A30" s="86"/>
      <c r="B30" s="86"/>
      <c r="C30" s="86"/>
      <c r="D30" s="6" t="s">
        <v>130</v>
      </c>
      <c r="E30" s="7">
        <v>44260.333498692104</v>
      </c>
      <c r="F30" s="41" t="s">
        <v>161</v>
      </c>
      <c r="G30" s="42">
        <v>62</v>
      </c>
      <c r="H30" s="43">
        <f t="shared" si="0"/>
        <v>3.6599763872491142E-2</v>
      </c>
      <c r="I30" s="43">
        <f t="shared" si="1"/>
        <v>1.5513186208277036E-3</v>
      </c>
      <c r="J30" s="8">
        <v>55088</v>
      </c>
      <c r="K30" s="8">
        <v>39966</v>
      </c>
      <c r="L30" s="9">
        <v>0.72549375544583194</v>
      </c>
      <c r="M30" s="10">
        <v>8960</v>
      </c>
      <c r="N30" s="8">
        <v>5039</v>
      </c>
      <c r="O30" s="9">
        <v>0.12608216984436799</v>
      </c>
      <c r="P30" s="10">
        <v>1694</v>
      </c>
      <c r="Q30" s="8">
        <v>1192</v>
      </c>
      <c r="R30" s="9">
        <v>0.23655487199841199</v>
      </c>
      <c r="S30" s="9">
        <v>2.9825351548816499E-2</v>
      </c>
      <c r="T30" s="9">
        <v>4.2386028123905302E-2</v>
      </c>
      <c r="U30" s="9">
        <v>0.18906249999999999</v>
      </c>
      <c r="V30" s="11">
        <v>3.9</v>
      </c>
      <c r="W30" s="12"/>
      <c r="X30" s="3"/>
      <c r="Y30" s="3"/>
    </row>
    <row r="31" spans="1:25">
      <c r="A31" s="86"/>
      <c r="B31" s="86"/>
      <c r="C31" s="86"/>
      <c r="D31" s="6" t="s">
        <v>130</v>
      </c>
      <c r="E31" s="7">
        <v>44260.333498692104</v>
      </c>
      <c r="F31" s="41" t="s">
        <v>162</v>
      </c>
      <c r="G31" s="42">
        <v>21</v>
      </c>
      <c r="H31" s="43">
        <f t="shared" si="0"/>
        <v>1.2396694214876033E-2</v>
      </c>
      <c r="I31" s="43">
        <f t="shared" si="1"/>
        <v>5.2544662963518996E-4</v>
      </c>
      <c r="J31" s="8">
        <v>55088</v>
      </c>
      <c r="K31" s="8">
        <v>39966</v>
      </c>
      <c r="L31" s="9">
        <v>0.72549375544583194</v>
      </c>
      <c r="M31" s="10">
        <v>8960</v>
      </c>
      <c r="N31" s="8">
        <v>5039</v>
      </c>
      <c r="O31" s="9">
        <v>0.12608216984436799</v>
      </c>
      <c r="P31" s="10">
        <v>1694</v>
      </c>
      <c r="Q31" s="8">
        <v>1192</v>
      </c>
      <c r="R31" s="9">
        <v>0.23655487199841199</v>
      </c>
      <c r="S31" s="9">
        <v>2.9825351548816499E-2</v>
      </c>
      <c r="T31" s="9">
        <v>4.2386028123905302E-2</v>
      </c>
      <c r="U31" s="9">
        <v>0.18906249999999999</v>
      </c>
      <c r="V31" s="11">
        <v>3.9</v>
      </c>
      <c r="W31" s="12"/>
      <c r="X31" s="3"/>
      <c r="Y31" s="3"/>
    </row>
    <row r="32" spans="1:25">
      <c r="A32" s="86"/>
      <c r="B32" s="86"/>
      <c r="C32" s="86"/>
      <c r="D32" s="6" t="s">
        <v>130</v>
      </c>
      <c r="E32" s="7">
        <v>44260.333498692104</v>
      </c>
      <c r="F32" s="41" t="s">
        <v>154</v>
      </c>
      <c r="G32" s="42">
        <v>9</v>
      </c>
      <c r="H32" s="43">
        <f t="shared" si="0"/>
        <v>5.3128689492325859E-3</v>
      </c>
      <c r="I32" s="43">
        <f t="shared" si="1"/>
        <v>2.2519141270079568E-4</v>
      </c>
      <c r="J32" s="8">
        <v>55088</v>
      </c>
      <c r="K32" s="8">
        <v>39966</v>
      </c>
      <c r="L32" s="9">
        <v>0.72549375544583194</v>
      </c>
      <c r="M32" s="10">
        <v>8960</v>
      </c>
      <c r="N32" s="8">
        <v>5039</v>
      </c>
      <c r="O32" s="9">
        <v>0.12608216984436799</v>
      </c>
      <c r="P32" s="10">
        <v>1694</v>
      </c>
      <c r="Q32" s="8">
        <v>1192</v>
      </c>
      <c r="R32" s="9">
        <v>0.23655487199841199</v>
      </c>
      <c r="S32" s="9">
        <v>2.9825351548816499E-2</v>
      </c>
      <c r="T32" s="9">
        <v>4.2386028123905302E-2</v>
      </c>
      <c r="U32" s="9">
        <v>0.18906249999999999</v>
      </c>
      <c r="V32" s="11">
        <v>3.9</v>
      </c>
      <c r="W32" s="12"/>
      <c r="X32" s="3"/>
      <c r="Y32" s="3"/>
    </row>
    <row r="33" spans="1:25">
      <c r="A33" s="86"/>
      <c r="B33" s="86"/>
      <c r="C33" s="86"/>
      <c r="D33" s="6" t="s">
        <v>130</v>
      </c>
      <c r="E33" s="7">
        <v>44260.333498692104</v>
      </c>
      <c r="F33" s="41" t="s">
        <v>163</v>
      </c>
      <c r="G33" s="42">
        <v>10</v>
      </c>
      <c r="H33" s="43">
        <f t="shared" si="0"/>
        <v>5.9031877213695395E-3</v>
      </c>
      <c r="I33" s="43">
        <f t="shared" si="1"/>
        <v>2.5021268077866189E-4</v>
      </c>
      <c r="J33" s="8">
        <v>55088</v>
      </c>
      <c r="K33" s="8">
        <v>39966</v>
      </c>
      <c r="L33" s="9">
        <v>0.72549375544583194</v>
      </c>
      <c r="M33" s="10">
        <v>8960</v>
      </c>
      <c r="N33" s="8">
        <v>5039</v>
      </c>
      <c r="O33" s="9">
        <v>0.12608216984436799</v>
      </c>
      <c r="P33" s="10">
        <v>1694</v>
      </c>
      <c r="Q33" s="8">
        <v>1192</v>
      </c>
      <c r="R33" s="9">
        <v>0.23655487199841199</v>
      </c>
      <c r="S33" s="9">
        <v>2.9825351548816499E-2</v>
      </c>
      <c r="T33" s="9">
        <v>4.2386028123905302E-2</v>
      </c>
      <c r="U33" s="9">
        <v>0.18906249999999999</v>
      </c>
      <c r="V33" s="11">
        <v>3.9</v>
      </c>
      <c r="W33" s="12"/>
      <c r="X33" s="3"/>
      <c r="Y33" s="3"/>
    </row>
    <row r="34" spans="1:25">
      <c r="A34" s="86"/>
      <c r="B34" s="86"/>
      <c r="C34" s="86"/>
      <c r="D34" s="6" t="s">
        <v>130</v>
      </c>
      <c r="E34" s="7">
        <v>44260.333498692104</v>
      </c>
      <c r="F34" s="41" t="s">
        <v>164</v>
      </c>
      <c r="G34" s="42">
        <v>16</v>
      </c>
      <c r="H34" s="43">
        <f t="shared" si="0"/>
        <v>9.4451003541912628E-3</v>
      </c>
      <c r="I34" s="43">
        <f t="shared" si="1"/>
        <v>4.0034028924585899E-4</v>
      </c>
      <c r="J34" s="8">
        <v>55088</v>
      </c>
      <c r="K34" s="8">
        <v>39966</v>
      </c>
      <c r="L34" s="9">
        <v>0.72549375544583194</v>
      </c>
      <c r="M34" s="10">
        <v>8960</v>
      </c>
      <c r="N34" s="8">
        <v>5039</v>
      </c>
      <c r="O34" s="9">
        <v>0.12608216984436799</v>
      </c>
      <c r="P34" s="10">
        <v>1694</v>
      </c>
      <c r="Q34" s="8">
        <v>1192</v>
      </c>
      <c r="R34" s="9">
        <v>0.23655487199841199</v>
      </c>
      <c r="S34" s="9">
        <v>2.9825351548816499E-2</v>
      </c>
      <c r="T34" s="9">
        <v>4.2386028123905302E-2</v>
      </c>
      <c r="U34" s="9">
        <v>0.18906249999999999</v>
      </c>
      <c r="V34" s="11">
        <v>3.9</v>
      </c>
      <c r="W34" s="12"/>
      <c r="X34" s="3"/>
      <c r="Y34" s="3"/>
    </row>
    <row r="35" spans="1:25">
      <c r="A35" s="86"/>
      <c r="B35" s="86"/>
      <c r="C35" s="86"/>
      <c r="D35" s="6" t="s">
        <v>130</v>
      </c>
      <c r="E35" s="7">
        <v>44260.333498692104</v>
      </c>
      <c r="F35" s="41" t="s">
        <v>165</v>
      </c>
      <c r="G35" s="42">
        <v>4</v>
      </c>
      <c r="H35" s="43">
        <f t="shared" si="0"/>
        <v>2.3612750885478157E-3</v>
      </c>
      <c r="I35" s="43">
        <f t="shared" si="1"/>
        <v>1.0008507231146475E-4</v>
      </c>
      <c r="J35" s="8">
        <v>55088</v>
      </c>
      <c r="K35" s="8">
        <v>39966</v>
      </c>
      <c r="L35" s="9">
        <v>0.72549375544583194</v>
      </c>
      <c r="M35" s="10">
        <v>8960</v>
      </c>
      <c r="N35" s="8">
        <v>5039</v>
      </c>
      <c r="O35" s="9">
        <v>0.12608216984436799</v>
      </c>
      <c r="P35" s="10">
        <v>1694</v>
      </c>
      <c r="Q35" s="8">
        <v>1192</v>
      </c>
      <c r="R35" s="9">
        <v>0.23655487199841199</v>
      </c>
      <c r="S35" s="9">
        <v>2.9825351548816499E-2</v>
      </c>
      <c r="T35" s="9">
        <v>4.2386028123905302E-2</v>
      </c>
      <c r="U35" s="9">
        <v>0.18906249999999999</v>
      </c>
      <c r="V35" s="11">
        <v>3.9</v>
      </c>
      <c r="W35" s="12"/>
      <c r="X35" s="3"/>
      <c r="Y35" s="3"/>
    </row>
    <row r="36" spans="1:25">
      <c r="A36" s="86"/>
      <c r="B36" s="86"/>
      <c r="C36" s="86"/>
      <c r="D36" s="6" t="s">
        <v>130</v>
      </c>
      <c r="E36" s="7">
        <v>44260.333498692104</v>
      </c>
      <c r="F36" s="41" t="s">
        <v>166</v>
      </c>
      <c r="G36" s="42">
        <v>2</v>
      </c>
      <c r="H36" s="43">
        <f t="shared" si="0"/>
        <v>1.1806375442739079E-3</v>
      </c>
      <c r="I36" s="43">
        <f t="shared" si="1"/>
        <v>5.0042536155732373E-5</v>
      </c>
      <c r="J36" s="8">
        <v>55088</v>
      </c>
      <c r="K36" s="8">
        <v>39966</v>
      </c>
      <c r="L36" s="9">
        <v>0.72549375544583194</v>
      </c>
      <c r="M36" s="10">
        <v>8960</v>
      </c>
      <c r="N36" s="8">
        <v>5039</v>
      </c>
      <c r="O36" s="9">
        <v>0.12608216984436799</v>
      </c>
      <c r="P36" s="10">
        <v>1694</v>
      </c>
      <c r="Q36" s="8">
        <v>1192</v>
      </c>
      <c r="R36" s="9">
        <v>0.23655487199841199</v>
      </c>
      <c r="S36" s="9">
        <v>2.9825351548816499E-2</v>
      </c>
      <c r="T36" s="9">
        <v>4.2386028123905302E-2</v>
      </c>
      <c r="U36" s="9">
        <v>0.18906249999999999</v>
      </c>
      <c r="V36" s="11">
        <v>3.9</v>
      </c>
      <c r="W36" s="12"/>
      <c r="X36" s="3"/>
      <c r="Y36" s="3"/>
    </row>
    <row r="37" spans="1:25" ht="20.399999999999999">
      <c r="A37" s="86"/>
      <c r="B37" s="86"/>
      <c r="C37" s="86"/>
      <c r="D37" s="6" t="s">
        <v>130</v>
      </c>
      <c r="E37" s="7">
        <v>44260.333498692104</v>
      </c>
      <c r="F37" s="41" t="s">
        <v>167</v>
      </c>
      <c r="G37" s="42">
        <v>4</v>
      </c>
      <c r="H37" s="43">
        <f t="shared" si="0"/>
        <v>2.3612750885478157E-3</v>
      </c>
      <c r="I37" s="43">
        <f t="shared" si="1"/>
        <v>1.0008507231146475E-4</v>
      </c>
      <c r="J37" s="8">
        <v>55088</v>
      </c>
      <c r="K37" s="8">
        <v>39966</v>
      </c>
      <c r="L37" s="9">
        <v>0.72549375544583194</v>
      </c>
      <c r="M37" s="10">
        <v>8960</v>
      </c>
      <c r="N37" s="8">
        <v>5039</v>
      </c>
      <c r="O37" s="9">
        <v>0.12608216984436799</v>
      </c>
      <c r="P37" s="10">
        <v>1694</v>
      </c>
      <c r="Q37" s="8">
        <v>1192</v>
      </c>
      <c r="R37" s="9">
        <v>0.23655487199841199</v>
      </c>
      <c r="S37" s="9">
        <v>2.9825351548816499E-2</v>
      </c>
      <c r="T37" s="9">
        <v>4.2386028123905302E-2</v>
      </c>
      <c r="U37" s="9">
        <v>0.18906249999999999</v>
      </c>
      <c r="V37" s="11">
        <v>3.9</v>
      </c>
      <c r="W37" s="12"/>
      <c r="X37" s="3"/>
      <c r="Y37" s="3"/>
    </row>
    <row r="38" spans="1:25">
      <c r="A38" s="86"/>
      <c r="B38" s="86"/>
      <c r="C38" s="86"/>
      <c r="D38" s="6" t="s">
        <v>130</v>
      </c>
      <c r="E38" s="7">
        <v>44260.333498692104</v>
      </c>
      <c r="F38" s="41" t="s">
        <v>168</v>
      </c>
      <c r="G38" s="42">
        <v>6</v>
      </c>
      <c r="H38" s="43">
        <f t="shared" si="0"/>
        <v>3.5419126328217238E-3</v>
      </c>
      <c r="I38" s="43">
        <f t="shared" si="1"/>
        <v>1.5012760846719713E-4</v>
      </c>
      <c r="J38" s="8">
        <v>55088</v>
      </c>
      <c r="K38" s="8">
        <v>39966</v>
      </c>
      <c r="L38" s="9">
        <v>0.72549375544583194</v>
      </c>
      <c r="M38" s="10">
        <v>8960</v>
      </c>
      <c r="N38" s="8">
        <v>5039</v>
      </c>
      <c r="O38" s="9">
        <v>0.12608216984436799</v>
      </c>
      <c r="P38" s="10">
        <v>1694</v>
      </c>
      <c r="Q38" s="8">
        <v>1192</v>
      </c>
      <c r="R38" s="9">
        <v>0.23655487199841199</v>
      </c>
      <c r="S38" s="9">
        <v>2.9825351548816499E-2</v>
      </c>
      <c r="T38" s="9">
        <v>4.2386028123905302E-2</v>
      </c>
      <c r="U38" s="9">
        <v>0.18906249999999999</v>
      </c>
      <c r="V38" s="11">
        <v>3.9</v>
      </c>
      <c r="W38" s="12"/>
      <c r="X38" s="3"/>
      <c r="Y38" s="3"/>
    </row>
    <row r="39" spans="1:25">
      <c r="A39" s="86"/>
      <c r="B39" s="86"/>
      <c r="C39" s="86"/>
      <c r="D39" s="6" t="s">
        <v>130</v>
      </c>
      <c r="E39" s="7">
        <v>44260.333498692104</v>
      </c>
      <c r="F39" s="41" t="s">
        <v>169</v>
      </c>
      <c r="G39" s="42">
        <v>20</v>
      </c>
      <c r="H39" s="43">
        <f t="shared" si="0"/>
        <v>1.1806375442739079E-2</v>
      </c>
      <c r="I39" s="43">
        <f t="shared" si="1"/>
        <v>5.0042536155732377E-4</v>
      </c>
      <c r="J39" s="8">
        <v>55088</v>
      </c>
      <c r="K39" s="8">
        <v>39966</v>
      </c>
      <c r="L39" s="9">
        <v>0.72549375544583194</v>
      </c>
      <c r="M39" s="10">
        <v>8960</v>
      </c>
      <c r="N39" s="8">
        <v>5039</v>
      </c>
      <c r="O39" s="9">
        <v>0.12608216984436799</v>
      </c>
      <c r="P39" s="10">
        <v>1694</v>
      </c>
      <c r="Q39" s="8">
        <v>1192</v>
      </c>
      <c r="R39" s="9">
        <v>0.23655487199841199</v>
      </c>
      <c r="S39" s="9">
        <v>2.9825351548816499E-2</v>
      </c>
      <c r="T39" s="9">
        <v>4.2386028123905302E-2</v>
      </c>
      <c r="U39" s="9">
        <v>0.18906249999999999</v>
      </c>
      <c r="V39" s="11">
        <v>3.9</v>
      </c>
      <c r="W39" s="12"/>
      <c r="X39" s="3"/>
      <c r="Y39" s="3"/>
    </row>
    <row r="40" spans="1:25">
      <c r="A40" s="86"/>
      <c r="B40" s="86"/>
      <c r="C40" s="86"/>
      <c r="D40" s="6"/>
      <c r="E40" s="7"/>
      <c r="F40" s="7"/>
      <c r="G40" s="7"/>
      <c r="H40" s="7"/>
      <c r="I40" s="7"/>
      <c r="J40" s="8"/>
      <c r="K40" s="8"/>
      <c r="L40" s="9"/>
      <c r="M40" s="10"/>
      <c r="N40" s="8"/>
      <c r="O40" s="9"/>
      <c r="P40" s="10"/>
      <c r="Q40" s="8"/>
      <c r="R40" s="9"/>
      <c r="S40" s="9"/>
      <c r="T40" s="9"/>
      <c r="U40" s="9"/>
      <c r="V40" s="11"/>
      <c r="W40" s="12"/>
      <c r="X40" s="3"/>
      <c r="Y40" s="3"/>
    </row>
    <row r="41" spans="1:25" ht="20.399999999999999">
      <c r="A41" s="86"/>
      <c r="B41" s="86"/>
      <c r="C41" s="87"/>
      <c r="D41" s="6" t="s">
        <v>172</v>
      </c>
      <c r="E41" s="7">
        <v>44280.458765011601</v>
      </c>
      <c r="F41" s="7"/>
      <c r="G41" s="7"/>
      <c r="H41" s="7"/>
      <c r="I41" s="7"/>
      <c r="J41" s="8">
        <v>55042</v>
      </c>
      <c r="K41" s="8">
        <v>39879</v>
      </c>
      <c r="L41" s="9">
        <v>0.724519457868537</v>
      </c>
      <c r="M41" s="10">
        <v>7607</v>
      </c>
      <c r="N41" s="8">
        <v>4589</v>
      </c>
      <c r="O41" s="9">
        <v>0.11507309611575001</v>
      </c>
      <c r="P41" s="10">
        <v>1035</v>
      </c>
      <c r="Q41" s="8">
        <v>765</v>
      </c>
      <c r="R41" s="9">
        <v>0.166702985399869</v>
      </c>
      <c r="S41" s="9">
        <v>1.9183028661701601E-2</v>
      </c>
      <c r="T41" s="9">
        <v>2.5953509365831601E-2</v>
      </c>
      <c r="U41" s="9">
        <v>0.136058893124754</v>
      </c>
      <c r="V41" s="11">
        <v>3.9</v>
      </c>
      <c r="W41" s="12" t="s">
        <v>173</v>
      </c>
      <c r="X41" s="3"/>
      <c r="Y41" s="3"/>
    </row>
    <row r="42" spans="1:25">
      <c r="A42" s="86"/>
      <c r="B42" s="86"/>
      <c r="C42" s="47"/>
      <c r="D42" s="6" t="s">
        <v>172</v>
      </c>
      <c r="E42" s="7">
        <v>44280.458765011601</v>
      </c>
      <c r="F42" s="41" t="s">
        <v>139</v>
      </c>
      <c r="G42" s="42">
        <v>20</v>
      </c>
      <c r="H42" s="43">
        <f>G42/P$41</f>
        <v>1.932367149758454E-2</v>
      </c>
      <c r="I42" s="43">
        <f>+G42/K$41</f>
        <v>5.0151708919481434E-4</v>
      </c>
      <c r="J42" s="8">
        <v>55042</v>
      </c>
      <c r="K42" s="8">
        <v>39879</v>
      </c>
      <c r="L42" s="9">
        <v>0.724519457868537</v>
      </c>
      <c r="M42" s="10">
        <v>7607</v>
      </c>
      <c r="N42" s="8">
        <v>4589</v>
      </c>
      <c r="O42" s="9">
        <v>0.11507309611575001</v>
      </c>
      <c r="P42" s="10">
        <v>1035</v>
      </c>
      <c r="Q42" s="8">
        <v>765</v>
      </c>
      <c r="R42" s="9">
        <v>0.166702985399869</v>
      </c>
      <c r="S42" s="9">
        <v>1.9183028661701601E-2</v>
      </c>
      <c r="T42" s="9">
        <v>2.5953509365831601E-2</v>
      </c>
      <c r="U42" s="9">
        <v>0.136058893124754</v>
      </c>
      <c r="V42" s="11">
        <v>3.9</v>
      </c>
      <c r="W42" s="12"/>
      <c r="X42" s="3"/>
      <c r="Y42" s="3"/>
    </row>
    <row r="43" spans="1:25">
      <c r="A43" s="86"/>
      <c r="B43" s="86"/>
      <c r="C43" s="47"/>
      <c r="D43" s="6" t="s">
        <v>172</v>
      </c>
      <c r="E43" s="7">
        <v>44280.458765011601</v>
      </c>
      <c r="F43" s="41" t="s">
        <v>181</v>
      </c>
      <c r="G43" s="42">
        <v>381</v>
      </c>
      <c r="H43" s="43">
        <f t="shared" ref="H43:H55" si="2">G43/P$41</f>
        <v>0.36811594202898551</v>
      </c>
      <c r="I43" s="43">
        <f t="shared" ref="I43:I55" si="3">+G43/K$41</f>
        <v>9.5539005491612119E-3</v>
      </c>
      <c r="J43" s="8">
        <v>55042</v>
      </c>
      <c r="K43" s="8">
        <v>39879</v>
      </c>
      <c r="L43" s="9">
        <v>0.724519457868537</v>
      </c>
      <c r="M43" s="10">
        <v>7607</v>
      </c>
      <c r="N43" s="8">
        <v>4589</v>
      </c>
      <c r="O43" s="9">
        <v>0.11507309611575001</v>
      </c>
      <c r="P43" s="10">
        <v>1035</v>
      </c>
      <c r="Q43" s="8">
        <v>765</v>
      </c>
      <c r="R43" s="9">
        <v>0.166702985399869</v>
      </c>
      <c r="S43" s="9">
        <v>1.9183028661701601E-2</v>
      </c>
      <c r="T43" s="9">
        <v>2.5953509365831601E-2</v>
      </c>
      <c r="U43" s="9">
        <v>0.136058893124754</v>
      </c>
      <c r="V43" s="11">
        <v>3.9</v>
      </c>
      <c r="W43" s="12"/>
      <c r="X43" s="3"/>
      <c r="Y43" s="3"/>
    </row>
    <row r="44" spans="1:25">
      <c r="A44" s="86"/>
      <c r="B44" s="86"/>
      <c r="C44" s="47"/>
      <c r="D44" s="6" t="s">
        <v>172</v>
      </c>
      <c r="E44" s="7">
        <v>44280.458765011601</v>
      </c>
      <c r="F44" s="41" t="s">
        <v>182</v>
      </c>
      <c r="G44" s="42">
        <v>355</v>
      </c>
      <c r="H44" s="43">
        <f t="shared" si="2"/>
        <v>0.34299516908212563</v>
      </c>
      <c r="I44" s="43">
        <f t="shared" si="3"/>
        <v>8.9019283332079542E-3</v>
      </c>
      <c r="J44" s="8">
        <v>55042</v>
      </c>
      <c r="K44" s="8">
        <v>39879</v>
      </c>
      <c r="L44" s="9">
        <v>0.724519457868537</v>
      </c>
      <c r="M44" s="10">
        <v>7607</v>
      </c>
      <c r="N44" s="8">
        <v>4589</v>
      </c>
      <c r="O44" s="9">
        <v>0.11507309611575001</v>
      </c>
      <c r="P44" s="10">
        <v>1035</v>
      </c>
      <c r="Q44" s="8">
        <v>765</v>
      </c>
      <c r="R44" s="9">
        <v>0.166702985399869</v>
      </c>
      <c r="S44" s="9">
        <v>1.9183028661701601E-2</v>
      </c>
      <c r="T44" s="9">
        <v>2.5953509365831601E-2</v>
      </c>
      <c r="U44" s="9">
        <v>0.136058893124754</v>
      </c>
      <c r="V44" s="11">
        <v>3.9</v>
      </c>
      <c r="W44" s="12"/>
      <c r="X44" s="3"/>
      <c r="Y44" s="3"/>
    </row>
    <row r="45" spans="1:25">
      <c r="A45" s="86"/>
      <c r="B45" s="86"/>
      <c r="C45" s="47"/>
      <c r="D45" s="6" t="s">
        <v>172</v>
      </c>
      <c r="E45" s="7">
        <v>44280.458765011601</v>
      </c>
      <c r="F45" s="41" t="s">
        <v>183</v>
      </c>
      <c r="G45" s="42">
        <v>10</v>
      </c>
      <c r="H45" s="43">
        <f t="shared" si="2"/>
        <v>9.6618357487922701E-3</v>
      </c>
      <c r="I45" s="43">
        <f t="shared" si="3"/>
        <v>2.5075854459740717E-4</v>
      </c>
      <c r="J45" s="8">
        <v>55042</v>
      </c>
      <c r="K45" s="8">
        <v>39879</v>
      </c>
      <c r="L45" s="9">
        <v>0.724519457868537</v>
      </c>
      <c r="M45" s="10">
        <v>7607</v>
      </c>
      <c r="N45" s="8">
        <v>4589</v>
      </c>
      <c r="O45" s="9">
        <v>0.11507309611575001</v>
      </c>
      <c r="P45" s="10">
        <v>1035</v>
      </c>
      <c r="Q45" s="8">
        <v>765</v>
      </c>
      <c r="R45" s="9">
        <v>0.166702985399869</v>
      </c>
      <c r="S45" s="9">
        <v>1.9183028661701601E-2</v>
      </c>
      <c r="T45" s="9">
        <v>2.5953509365831601E-2</v>
      </c>
      <c r="U45" s="9">
        <v>0.136058893124754</v>
      </c>
      <c r="V45" s="11">
        <v>3.9</v>
      </c>
      <c r="W45" s="12"/>
      <c r="X45" s="3"/>
      <c r="Y45" s="3"/>
    </row>
    <row r="46" spans="1:25">
      <c r="A46" s="86"/>
      <c r="B46" s="86"/>
      <c r="C46" s="47"/>
      <c r="D46" s="6" t="s">
        <v>172</v>
      </c>
      <c r="E46" s="7">
        <v>44280.458765011601</v>
      </c>
      <c r="F46" s="41" t="s">
        <v>184</v>
      </c>
      <c r="G46" s="42">
        <v>1</v>
      </c>
      <c r="H46" s="43">
        <f t="shared" si="2"/>
        <v>9.6618357487922703E-4</v>
      </c>
      <c r="I46" s="43">
        <f t="shared" si="3"/>
        <v>2.5075854459740714E-5</v>
      </c>
      <c r="J46" s="8">
        <v>55042</v>
      </c>
      <c r="K46" s="8">
        <v>39879</v>
      </c>
      <c r="L46" s="9">
        <v>0.724519457868537</v>
      </c>
      <c r="M46" s="10">
        <v>7607</v>
      </c>
      <c r="N46" s="8">
        <v>4589</v>
      </c>
      <c r="O46" s="9">
        <v>0.11507309611575001</v>
      </c>
      <c r="P46" s="10">
        <v>1035</v>
      </c>
      <c r="Q46" s="8">
        <v>765</v>
      </c>
      <c r="R46" s="9">
        <v>0.166702985399869</v>
      </c>
      <c r="S46" s="9">
        <v>1.9183028661701601E-2</v>
      </c>
      <c r="T46" s="9">
        <v>2.5953509365831601E-2</v>
      </c>
      <c r="U46" s="9">
        <v>0.136058893124754</v>
      </c>
      <c r="V46" s="11">
        <v>3.9</v>
      </c>
      <c r="W46" s="12"/>
      <c r="X46" s="3"/>
      <c r="Y46" s="3"/>
    </row>
    <row r="47" spans="1:25" ht="20.399999999999999">
      <c r="A47" s="86"/>
      <c r="B47" s="86"/>
      <c r="C47" s="47"/>
      <c r="D47" s="6" t="s">
        <v>172</v>
      </c>
      <c r="E47" s="7">
        <v>44280.458765011601</v>
      </c>
      <c r="F47" s="41" t="s">
        <v>185</v>
      </c>
      <c r="G47" s="42">
        <v>84</v>
      </c>
      <c r="H47" s="43">
        <f t="shared" si="2"/>
        <v>8.1159420289855067E-2</v>
      </c>
      <c r="I47" s="43">
        <f t="shared" si="3"/>
        <v>2.1063717746182199E-3</v>
      </c>
      <c r="J47" s="8">
        <v>55042</v>
      </c>
      <c r="K47" s="8">
        <v>39879</v>
      </c>
      <c r="L47" s="9">
        <v>0.724519457868537</v>
      </c>
      <c r="M47" s="10">
        <v>7607</v>
      </c>
      <c r="N47" s="8">
        <v>4589</v>
      </c>
      <c r="O47" s="9">
        <v>0.11507309611575001</v>
      </c>
      <c r="P47" s="10">
        <v>1035</v>
      </c>
      <c r="Q47" s="8">
        <v>765</v>
      </c>
      <c r="R47" s="9">
        <v>0.166702985399869</v>
      </c>
      <c r="S47" s="9">
        <v>1.9183028661701601E-2</v>
      </c>
      <c r="T47" s="9">
        <v>2.5953509365831601E-2</v>
      </c>
      <c r="U47" s="9">
        <v>0.136058893124754</v>
      </c>
      <c r="V47" s="11">
        <v>3.9</v>
      </c>
      <c r="W47" s="12"/>
      <c r="X47" s="3"/>
      <c r="Y47" s="3"/>
    </row>
    <row r="48" spans="1:25">
      <c r="A48" s="86"/>
      <c r="B48" s="86"/>
      <c r="C48" s="47"/>
      <c r="D48" s="6" t="s">
        <v>172</v>
      </c>
      <c r="E48" s="7">
        <v>44280.458765011601</v>
      </c>
      <c r="F48" s="41" t="s">
        <v>186</v>
      </c>
      <c r="G48" s="42">
        <v>34</v>
      </c>
      <c r="H48" s="43">
        <f t="shared" si="2"/>
        <v>3.2850241545893721E-2</v>
      </c>
      <c r="I48" s="43">
        <f t="shared" si="3"/>
        <v>8.5257905163118436E-4</v>
      </c>
      <c r="J48" s="8">
        <v>55042</v>
      </c>
      <c r="K48" s="8">
        <v>39879</v>
      </c>
      <c r="L48" s="9">
        <v>0.724519457868537</v>
      </c>
      <c r="M48" s="10">
        <v>7607</v>
      </c>
      <c r="N48" s="8">
        <v>4589</v>
      </c>
      <c r="O48" s="9">
        <v>0.11507309611575001</v>
      </c>
      <c r="P48" s="10">
        <v>1035</v>
      </c>
      <c r="Q48" s="8">
        <v>765</v>
      </c>
      <c r="R48" s="9">
        <v>0.166702985399869</v>
      </c>
      <c r="S48" s="9">
        <v>1.9183028661701601E-2</v>
      </c>
      <c r="T48" s="9">
        <v>2.5953509365831601E-2</v>
      </c>
      <c r="U48" s="9">
        <v>0.136058893124754</v>
      </c>
      <c r="V48" s="11">
        <v>3.9</v>
      </c>
      <c r="W48" s="12"/>
      <c r="X48" s="3"/>
      <c r="Y48" s="3"/>
    </row>
    <row r="49" spans="1:25">
      <c r="A49" s="86"/>
      <c r="B49" s="86"/>
      <c r="C49" s="47"/>
      <c r="D49" s="6" t="s">
        <v>172</v>
      </c>
      <c r="E49" s="7">
        <v>44280.458765011601</v>
      </c>
      <c r="F49" s="41" t="s">
        <v>187</v>
      </c>
      <c r="G49" s="42">
        <v>5</v>
      </c>
      <c r="H49" s="43">
        <f t="shared" si="2"/>
        <v>4.830917874396135E-3</v>
      </c>
      <c r="I49" s="43">
        <f t="shared" si="3"/>
        <v>1.2537927229870358E-4</v>
      </c>
      <c r="J49" s="8">
        <v>55042</v>
      </c>
      <c r="K49" s="8">
        <v>39879</v>
      </c>
      <c r="L49" s="9">
        <v>0.724519457868537</v>
      </c>
      <c r="M49" s="10">
        <v>7607</v>
      </c>
      <c r="N49" s="8">
        <v>4589</v>
      </c>
      <c r="O49" s="9">
        <v>0.11507309611575001</v>
      </c>
      <c r="P49" s="10">
        <v>1035</v>
      </c>
      <c r="Q49" s="8">
        <v>765</v>
      </c>
      <c r="R49" s="9">
        <v>0.166702985399869</v>
      </c>
      <c r="S49" s="9">
        <v>1.9183028661701601E-2</v>
      </c>
      <c r="T49" s="9">
        <v>2.5953509365831601E-2</v>
      </c>
      <c r="U49" s="9">
        <v>0.136058893124754</v>
      </c>
      <c r="V49" s="11">
        <v>3.9</v>
      </c>
      <c r="W49" s="12"/>
      <c r="X49" s="3"/>
      <c r="Y49" s="3"/>
    </row>
    <row r="50" spans="1:25">
      <c r="A50" s="86"/>
      <c r="B50" s="86"/>
      <c r="C50" s="47"/>
      <c r="D50" s="6" t="s">
        <v>172</v>
      </c>
      <c r="E50" s="7">
        <v>44280.458765011601</v>
      </c>
      <c r="F50" s="41" t="s">
        <v>164</v>
      </c>
      <c r="G50" s="42">
        <v>10</v>
      </c>
      <c r="H50" s="43">
        <f t="shared" si="2"/>
        <v>9.6618357487922701E-3</v>
      </c>
      <c r="I50" s="43">
        <f t="shared" si="3"/>
        <v>2.5075854459740717E-4</v>
      </c>
      <c r="J50" s="8">
        <v>55042</v>
      </c>
      <c r="K50" s="8">
        <v>39879</v>
      </c>
      <c r="L50" s="9">
        <v>0.724519457868537</v>
      </c>
      <c r="M50" s="10">
        <v>7607</v>
      </c>
      <c r="N50" s="8">
        <v>4589</v>
      </c>
      <c r="O50" s="9">
        <v>0.11507309611575001</v>
      </c>
      <c r="P50" s="10">
        <v>1035</v>
      </c>
      <c r="Q50" s="8">
        <v>765</v>
      </c>
      <c r="R50" s="9">
        <v>0.166702985399869</v>
      </c>
      <c r="S50" s="9">
        <v>1.9183028661701601E-2</v>
      </c>
      <c r="T50" s="9">
        <v>2.5953509365831601E-2</v>
      </c>
      <c r="U50" s="9">
        <v>0.136058893124754</v>
      </c>
      <c r="V50" s="11">
        <v>3.9</v>
      </c>
      <c r="W50" s="12"/>
      <c r="X50" s="3"/>
      <c r="Y50" s="3"/>
    </row>
    <row r="51" spans="1:25">
      <c r="A51" s="86"/>
      <c r="B51" s="86"/>
      <c r="C51" s="47"/>
      <c r="D51" s="6" t="s">
        <v>172</v>
      </c>
      <c r="E51" s="7">
        <v>44280.458765011601</v>
      </c>
      <c r="F51" s="41" t="s">
        <v>188</v>
      </c>
      <c r="G51" s="42">
        <v>3</v>
      </c>
      <c r="H51" s="43">
        <f t="shared" si="2"/>
        <v>2.8985507246376812E-3</v>
      </c>
      <c r="I51" s="43">
        <f t="shared" si="3"/>
        <v>7.5227563379222143E-5</v>
      </c>
      <c r="J51" s="8">
        <v>55042</v>
      </c>
      <c r="K51" s="8">
        <v>39879</v>
      </c>
      <c r="L51" s="9">
        <v>0.724519457868537</v>
      </c>
      <c r="M51" s="10">
        <v>7607</v>
      </c>
      <c r="N51" s="8">
        <v>4589</v>
      </c>
      <c r="O51" s="9">
        <v>0.11507309611575001</v>
      </c>
      <c r="P51" s="10">
        <v>1035</v>
      </c>
      <c r="Q51" s="8">
        <v>765</v>
      </c>
      <c r="R51" s="9">
        <v>0.166702985399869</v>
      </c>
      <c r="S51" s="9">
        <v>1.9183028661701601E-2</v>
      </c>
      <c r="T51" s="9">
        <v>2.5953509365831601E-2</v>
      </c>
      <c r="U51" s="9">
        <v>0.136058893124754</v>
      </c>
      <c r="V51" s="11">
        <v>3.9</v>
      </c>
      <c r="W51" s="12"/>
      <c r="X51" s="3"/>
      <c r="Y51" s="3"/>
    </row>
    <row r="52" spans="1:25">
      <c r="A52" s="86"/>
      <c r="B52" s="86"/>
      <c r="C52" s="47"/>
      <c r="D52" s="6" t="s">
        <v>172</v>
      </c>
      <c r="E52" s="7">
        <v>44280.458765011601</v>
      </c>
      <c r="F52" s="41" t="s">
        <v>166</v>
      </c>
      <c r="G52" s="42">
        <v>1</v>
      </c>
      <c r="H52" s="43">
        <f t="shared" si="2"/>
        <v>9.6618357487922703E-4</v>
      </c>
      <c r="I52" s="43">
        <f t="shared" si="3"/>
        <v>2.5075854459740714E-5</v>
      </c>
      <c r="J52" s="8">
        <v>55042</v>
      </c>
      <c r="K52" s="8">
        <v>39879</v>
      </c>
      <c r="L52" s="9">
        <v>0.724519457868537</v>
      </c>
      <c r="M52" s="10">
        <v>7607</v>
      </c>
      <c r="N52" s="8">
        <v>4589</v>
      </c>
      <c r="O52" s="9">
        <v>0.11507309611575001</v>
      </c>
      <c r="P52" s="10">
        <v>1035</v>
      </c>
      <c r="Q52" s="8">
        <v>765</v>
      </c>
      <c r="R52" s="9">
        <v>0.166702985399869</v>
      </c>
      <c r="S52" s="9">
        <v>1.9183028661701601E-2</v>
      </c>
      <c r="T52" s="9">
        <v>2.5953509365831601E-2</v>
      </c>
      <c r="U52" s="9">
        <v>0.136058893124754</v>
      </c>
      <c r="V52" s="11">
        <v>3.9</v>
      </c>
      <c r="W52" s="12"/>
      <c r="X52" s="3"/>
      <c r="Y52" s="3"/>
    </row>
    <row r="53" spans="1:25" ht="20.399999999999999">
      <c r="A53" s="86"/>
      <c r="B53" s="86"/>
      <c r="C53" s="47"/>
      <c r="D53" s="6" t="s">
        <v>172</v>
      </c>
      <c r="E53" s="7">
        <v>44280.458765011601</v>
      </c>
      <c r="F53" s="41" t="s">
        <v>167</v>
      </c>
      <c r="G53" s="42">
        <v>3</v>
      </c>
      <c r="H53" s="43">
        <f t="shared" si="2"/>
        <v>2.8985507246376812E-3</v>
      </c>
      <c r="I53" s="43">
        <f t="shared" si="3"/>
        <v>7.5227563379222143E-5</v>
      </c>
      <c r="J53" s="8">
        <v>55042</v>
      </c>
      <c r="K53" s="8">
        <v>39879</v>
      </c>
      <c r="L53" s="9">
        <v>0.724519457868537</v>
      </c>
      <c r="M53" s="10">
        <v>7607</v>
      </c>
      <c r="N53" s="8">
        <v>4589</v>
      </c>
      <c r="O53" s="9">
        <v>0.11507309611575001</v>
      </c>
      <c r="P53" s="10">
        <v>1035</v>
      </c>
      <c r="Q53" s="8">
        <v>765</v>
      </c>
      <c r="R53" s="9">
        <v>0.166702985399869</v>
      </c>
      <c r="S53" s="9">
        <v>1.9183028661701601E-2</v>
      </c>
      <c r="T53" s="9">
        <v>2.5953509365831601E-2</v>
      </c>
      <c r="U53" s="9">
        <v>0.136058893124754</v>
      </c>
      <c r="V53" s="11">
        <v>3.9</v>
      </c>
      <c r="W53" s="12"/>
      <c r="X53" s="3"/>
      <c r="Y53" s="3"/>
    </row>
    <row r="54" spans="1:25" ht="20.399999999999999">
      <c r="A54" s="86"/>
      <c r="B54" s="86"/>
      <c r="C54" s="47"/>
      <c r="D54" s="6" t="s">
        <v>172</v>
      </c>
      <c r="E54" s="7">
        <v>44280.458765011601</v>
      </c>
      <c r="F54" s="41" t="s">
        <v>189</v>
      </c>
      <c r="G54" s="42">
        <v>0</v>
      </c>
      <c r="H54" s="43">
        <f t="shared" si="2"/>
        <v>0</v>
      </c>
      <c r="I54" s="43">
        <f t="shared" si="3"/>
        <v>0</v>
      </c>
      <c r="J54" s="8">
        <v>55042</v>
      </c>
      <c r="K54" s="8">
        <v>39879</v>
      </c>
      <c r="L54" s="9">
        <v>0.724519457868537</v>
      </c>
      <c r="M54" s="10">
        <v>7607</v>
      </c>
      <c r="N54" s="8">
        <v>4589</v>
      </c>
      <c r="O54" s="9">
        <v>0.11507309611575001</v>
      </c>
      <c r="P54" s="10">
        <v>1035</v>
      </c>
      <c r="Q54" s="8">
        <v>765</v>
      </c>
      <c r="R54" s="9">
        <v>0.166702985399869</v>
      </c>
      <c r="S54" s="9">
        <v>1.9183028661701601E-2</v>
      </c>
      <c r="T54" s="9">
        <v>2.5953509365831601E-2</v>
      </c>
      <c r="U54" s="9">
        <v>0.136058893124754</v>
      </c>
      <c r="V54" s="11">
        <v>3.9</v>
      </c>
      <c r="W54" s="12"/>
      <c r="X54" s="3"/>
      <c r="Y54" s="3"/>
    </row>
    <row r="55" spans="1:25">
      <c r="A55" s="86"/>
      <c r="B55" s="86"/>
      <c r="C55" s="47"/>
      <c r="D55" s="6" t="s">
        <v>172</v>
      </c>
      <c r="E55" s="7">
        <v>44280.458765011601</v>
      </c>
      <c r="F55" s="41" t="s">
        <v>190</v>
      </c>
      <c r="G55" s="42">
        <v>14</v>
      </c>
      <c r="H55" s="43">
        <f t="shared" si="2"/>
        <v>1.3526570048309179E-2</v>
      </c>
      <c r="I55" s="43">
        <f t="shared" si="3"/>
        <v>3.5106196243637003E-4</v>
      </c>
      <c r="J55" s="8">
        <v>55042</v>
      </c>
      <c r="K55" s="8">
        <v>39879</v>
      </c>
      <c r="L55" s="9">
        <v>0.724519457868537</v>
      </c>
      <c r="M55" s="10">
        <v>7607</v>
      </c>
      <c r="N55" s="8">
        <v>4589</v>
      </c>
      <c r="O55" s="9">
        <v>0.11507309611575001</v>
      </c>
      <c r="P55" s="10">
        <v>1035</v>
      </c>
      <c r="Q55" s="8">
        <v>765</v>
      </c>
      <c r="R55" s="9">
        <v>0.166702985399869</v>
      </c>
      <c r="S55" s="9">
        <v>1.9183028661701601E-2</v>
      </c>
      <c r="T55" s="9">
        <v>2.5953509365831601E-2</v>
      </c>
      <c r="U55" s="9">
        <v>0.136058893124754</v>
      </c>
      <c r="V55" s="11">
        <v>3.9</v>
      </c>
      <c r="W55" s="12"/>
      <c r="X55" s="3"/>
      <c r="Y55" s="3"/>
    </row>
    <row r="56" spans="1:25">
      <c r="A56" s="86"/>
      <c r="B56" s="86"/>
      <c r="C56" s="90" t="s">
        <v>174</v>
      </c>
      <c r="D56" s="81"/>
      <c r="E56" s="48" t="s">
        <v>0</v>
      </c>
      <c r="F56" s="48"/>
      <c r="G56" s="48"/>
      <c r="H56" s="48"/>
      <c r="I56" s="48"/>
      <c r="J56" s="15">
        <v>165262</v>
      </c>
      <c r="K56" s="15">
        <v>119792</v>
      </c>
      <c r="L56" s="16">
        <v>0.72486112960027105</v>
      </c>
      <c r="M56" s="17">
        <v>27708</v>
      </c>
      <c r="N56" s="15">
        <v>15142</v>
      </c>
      <c r="O56" s="16">
        <v>0.12640243088019201</v>
      </c>
      <c r="P56" s="17">
        <v>4398</v>
      </c>
      <c r="Q56" s="15">
        <v>3141</v>
      </c>
      <c r="R56" s="16">
        <v>0.207436269977546</v>
      </c>
      <c r="S56" s="16">
        <v>2.62204487778817E-2</v>
      </c>
      <c r="T56" s="16">
        <v>3.6713636970749301E-2</v>
      </c>
      <c r="U56" s="16">
        <v>0.15872672152446901</v>
      </c>
      <c r="V56" s="48" t="s">
        <v>0</v>
      </c>
      <c r="W56" s="48" t="s">
        <v>0</v>
      </c>
      <c r="X56" s="3"/>
      <c r="Y56" s="3"/>
    </row>
    <row r="57" spans="1:25" ht="20.399999999999999">
      <c r="A57" s="86"/>
      <c r="B57" s="86"/>
      <c r="C57" s="84" t="s">
        <v>38</v>
      </c>
      <c r="D57" s="6" t="s">
        <v>132</v>
      </c>
      <c r="E57" s="7">
        <v>44263.416982638897</v>
      </c>
      <c r="F57" s="7"/>
      <c r="G57" s="7"/>
      <c r="H57" s="7"/>
      <c r="I57" s="7"/>
      <c r="J57" s="8">
        <v>209</v>
      </c>
      <c r="K57" s="8">
        <v>201</v>
      </c>
      <c r="L57" s="9">
        <v>0.96172248803827798</v>
      </c>
      <c r="M57" s="10">
        <v>160</v>
      </c>
      <c r="N57" s="8">
        <v>95</v>
      </c>
      <c r="O57" s="9">
        <v>0.47263681592039802</v>
      </c>
      <c r="P57" s="10">
        <v>48</v>
      </c>
      <c r="Q57" s="8">
        <v>46</v>
      </c>
      <c r="R57" s="9">
        <v>0.48421052631578898</v>
      </c>
      <c r="S57" s="9">
        <v>0.22885572139303501</v>
      </c>
      <c r="T57" s="9">
        <v>0.238805970149254</v>
      </c>
      <c r="U57" s="9">
        <v>0.3</v>
      </c>
      <c r="V57" s="11">
        <v>0</v>
      </c>
      <c r="W57" s="12" t="s">
        <v>40</v>
      </c>
      <c r="X57" s="3"/>
      <c r="Y57" s="3"/>
    </row>
    <row r="58" spans="1:25" ht="20.399999999999999">
      <c r="A58" s="86"/>
      <c r="B58" s="86"/>
      <c r="C58" s="87"/>
      <c r="D58" s="6" t="s">
        <v>133</v>
      </c>
      <c r="E58" s="7">
        <v>44265.4171261921</v>
      </c>
      <c r="F58" s="7"/>
      <c r="G58" s="7"/>
      <c r="H58" s="7"/>
      <c r="I58" s="7"/>
      <c r="J58" s="8">
        <v>204</v>
      </c>
      <c r="K58" s="8">
        <v>196</v>
      </c>
      <c r="L58" s="9">
        <v>0.96078431372549</v>
      </c>
      <c r="M58" s="10">
        <v>131</v>
      </c>
      <c r="N58" s="8">
        <v>77</v>
      </c>
      <c r="O58" s="9">
        <v>0.39285714285714302</v>
      </c>
      <c r="P58" s="10">
        <v>32</v>
      </c>
      <c r="Q58" s="8">
        <v>30</v>
      </c>
      <c r="R58" s="9">
        <v>0.38961038961039002</v>
      </c>
      <c r="S58" s="9">
        <v>0.15306122448979601</v>
      </c>
      <c r="T58" s="9">
        <v>0.16326530612244899</v>
      </c>
      <c r="U58" s="9">
        <v>0.244274809160305</v>
      </c>
      <c r="V58" s="11">
        <v>0.5</v>
      </c>
      <c r="W58" s="12" t="s">
        <v>42</v>
      </c>
      <c r="X58" s="3"/>
      <c r="Y58" s="3"/>
    </row>
    <row r="59" spans="1:25">
      <c r="A59" s="86"/>
      <c r="B59" s="86"/>
      <c r="C59" s="90" t="s">
        <v>43</v>
      </c>
      <c r="D59" s="81"/>
      <c r="E59" s="48" t="s">
        <v>0</v>
      </c>
      <c r="F59" s="48"/>
      <c r="G59" s="48"/>
      <c r="H59" s="48"/>
      <c r="I59" s="48"/>
      <c r="J59" s="15">
        <v>413</v>
      </c>
      <c r="K59" s="15">
        <v>397</v>
      </c>
      <c r="L59" s="16">
        <v>0.96125907990314796</v>
      </c>
      <c r="M59" s="17">
        <v>291</v>
      </c>
      <c r="N59" s="15">
        <v>172</v>
      </c>
      <c r="O59" s="16">
        <v>0.43324937027707799</v>
      </c>
      <c r="P59" s="17">
        <v>80</v>
      </c>
      <c r="Q59" s="15">
        <v>76</v>
      </c>
      <c r="R59" s="16">
        <v>0.44186046511627902</v>
      </c>
      <c r="S59" s="16">
        <v>0.19143576826196501</v>
      </c>
      <c r="T59" s="16">
        <v>0.201511335012594</v>
      </c>
      <c r="U59" s="16">
        <v>0.274914089347079</v>
      </c>
      <c r="V59" s="48" t="s">
        <v>0</v>
      </c>
      <c r="W59" s="48" t="s">
        <v>0</v>
      </c>
      <c r="X59" s="3"/>
      <c r="Y59" s="3"/>
    </row>
    <row r="60" spans="1:25">
      <c r="A60" s="86"/>
      <c r="B60" s="86"/>
      <c r="C60" s="84" t="s">
        <v>44</v>
      </c>
      <c r="D60" s="6" t="s">
        <v>134</v>
      </c>
      <c r="E60" s="7">
        <v>44265.361980405098</v>
      </c>
      <c r="F60" s="7"/>
      <c r="G60" s="7"/>
      <c r="H60" s="7"/>
      <c r="I60" s="7"/>
      <c r="J60" s="8">
        <v>48</v>
      </c>
      <c r="K60" s="8">
        <v>46</v>
      </c>
      <c r="L60" s="9">
        <v>0.95833333333333304</v>
      </c>
      <c r="M60" s="10">
        <v>273</v>
      </c>
      <c r="N60" s="8">
        <v>32</v>
      </c>
      <c r="O60" s="9">
        <v>0.69565217391304301</v>
      </c>
      <c r="P60" s="10">
        <v>44</v>
      </c>
      <c r="Q60" s="8">
        <v>25</v>
      </c>
      <c r="R60" s="9">
        <v>0.78125</v>
      </c>
      <c r="S60" s="9">
        <v>0.54347826086956497</v>
      </c>
      <c r="T60" s="9">
        <v>0.95652173913043503</v>
      </c>
      <c r="U60" s="9">
        <v>0.16117216117216099</v>
      </c>
      <c r="V60" s="11">
        <v>2.2000000000000002</v>
      </c>
      <c r="W60" s="12" t="s">
        <v>135</v>
      </c>
      <c r="X60" s="3"/>
      <c r="Y60" s="3"/>
    </row>
    <row r="61" spans="1:25">
      <c r="A61" s="86"/>
      <c r="B61" s="86"/>
      <c r="C61" s="85"/>
      <c r="D61" s="6"/>
      <c r="E61" s="7"/>
      <c r="F61" s="7"/>
      <c r="G61" s="7"/>
      <c r="H61" s="7"/>
      <c r="I61" s="7"/>
      <c r="J61" s="8"/>
      <c r="K61" s="8"/>
      <c r="L61" s="9"/>
      <c r="M61" s="10"/>
      <c r="N61" s="8"/>
      <c r="O61" s="9"/>
      <c r="P61" s="10"/>
      <c r="Q61" s="8"/>
      <c r="R61" s="9"/>
      <c r="S61" s="9"/>
      <c r="T61" s="9"/>
      <c r="U61" s="9"/>
      <c r="V61" s="11"/>
      <c r="W61" s="12"/>
      <c r="X61" s="3"/>
      <c r="Y61" s="3"/>
    </row>
    <row r="62" spans="1:25">
      <c r="A62" s="86"/>
      <c r="B62" s="86"/>
      <c r="C62" s="86"/>
      <c r="D62" s="6" t="s">
        <v>136</v>
      </c>
      <c r="E62" s="7">
        <v>44266.514055520798</v>
      </c>
      <c r="F62" s="7"/>
      <c r="G62" s="7"/>
      <c r="H62" s="7"/>
      <c r="I62" s="7"/>
      <c r="J62" s="8">
        <v>38367</v>
      </c>
      <c r="K62" s="8">
        <v>38187</v>
      </c>
      <c r="L62" s="9">
        <v>0.99530846821487196</v>
      </c>
      <c r="M62" s="10">
        <v>9841</v>
      </c>
      <c r="N62" s="8">
        <v>4734</v>
      </c>
      <c r="O62" s="9">
        <v>0.123968889936366</v>
      </c>
      <c r="P62" s="10">
        <v>1905</v>
      </c>
      <c r="Q62" s="8">
        <v>1224</v>
      </c>
      <c r="R62" s="9">
        <v>0.25855513307984801</v>
      </c>
      <c r="S62" s="9">
        <v>3.2052792835258102E-2</v>
      </c>
      <c r="T62" s="9">
        <v>4.9886086888208003E-2</v>
      </c>
      <c r="U62" s="9">
        <v>0.19357788842597301</v>
      </c>
      <c r="V62" s="11">
        <v>0</v>
      </c>
      <c r="W62" s="12" t="s">
        <v>137</v>
      </c>
      <c r="X62" s="3"/>
      <c r="Y62" s="3"/>
    </row>
    <row r="63" spans="1:25">
      <c r="A63" s="86"/>
      <c r="B63" s="86"/>
      <c r="C63" s="86"/>
      <c r="D63" s="6" t="s">
        <v>136</v>
      </c>
      <c r="E63" s="7">
        <v>44266.514055520798</v>
      </c>
      <c r="F63" s="41" t="s">
        <v>170</v>
      </c>
      <c r="G63" s="42">
        <v>17</v>
      </c>
      <c r="H63" s="43">
        <f>G63/P$62</f>
        <v>8.9238845144356954E-3</v>
      </c>
      <c r="I63" s="43">
        <f>+G63/K$62</f>
        <v>4.4517767826747322E-4</v>
      </c>
      <c r="J63" s="8">
        <v>38367</v>
      </c>
      <c r="K63" s="8">
        <v>38187</v>
      </c>
      <c r="L63" s="9">
        <v>0.99530846821487196</v>
      </c>
      <c r="M63" s="10">
        <v>9841</v>
      </c>
      <c r="N63" s="8">
        <v>4734</v>
      </c>
      <c r="O63" s="9">
        <v>0.123968889936366</v>
      </c>
      <c r="P63" s="10">
        <v>1905</v>
      </c>
      <c r="Q63" s="8">
        <v>1224</v>
      </c>
      <c r="R63" s="9">
        <v>0.25855513307984801</v>
      </c>
      <c r="S63" s="9">
        <v>3.2052792835258102E-2</v>
      </c>
      <c r="T63" s="9">
        <v>4.9886086888208003E-2</v>
      </c>
      <c r="U63" s="9">
        <v>0.19357788842597301</v>
      </c>
      <c r="V63" s="11">
        <v>0</v>
      </c>
      <c r="W63" s="12"/>
      <c r="X63" s="3"/>
      <c r="Y63" s="3"/>
    </row>
    <row r="64" spans="1:25">
      <c r="A64" s="86"/>
      <c r="B64" s="86"/>
      <c r="C64" s="86"/>
      <c r="D64" s="6" t="s">
        <v>136</v>
      </c>
      <c r="E64" s="7">
        <v>44266.514055520798</v>
      </c>
      <c r="F64" s="41" t="s">
        <v>101</v>
      </c>
      <c r="G64" s="42">
        <v>9</v>
      </c>
      <c r="H64" s="43">
        <f t="shared" ref="H64:H66" si="4">G64/P$62</f>
        <v>4.7244094488188976E-3</v>
      </c>
      <c r="I64" s="43">
        <f t="shared" ref="I64:I66" si="5">+G64/K$62</f>
        <v>2.3568230025925054E-4</v>
      </c>
      <c r="J64" s="8">
        <v>38367</v>
      </c>
      <c r="K64" s="8">
        <v>38187</v>
      </c>
      <c r="L64" s="9">
        <v>0.99530846821487196</v>
      </c>
      <c r="M64" s="10">
        <v>9841</v>
      </c>
      <c r="N64" s="8">
        <v>4734</v>
      </c>
      <c r="O64" s="9">
        <v>0.123968889936366</v>
      </c>
      <c r="P64" s="10">
        <v>1905</v>
      </c>
      <c r="Q64" s="8">
        <v>1224</v>
      </c>
      <c r="R64" s="9">
        <v>0.25855513307984801</v>
      </c>
      <c r="S64" s="9">
        <v>3.2052792835258102E-2</v>
      </c>
      <c r="T64" s="9">
        <v>4.9886086888208003E-2</v>
      </c>
      <c r="U64" s="9">
        <v>0.19357788842597301</v>
      </c>
      <c r="V64" s="11">
        <v>0</v>
      </c>
      <c r="W64" s="12"/>
      <c r="X64" s="3"/>
      <c r="Y64" s="3"/>
    </row>
    <row r="65" spans="1:25">
      <c r="A65" s="86"/>
      <c r="B65" s="86"/>
      <c r="C65" s="86"/>
      <c r="D65" s="6" t="s">
        <v>136</v>
      </c>
      <c r="E65" s="7">
        <v>44266.514055520798</v>
      </c>
      <c r="F65" s="41" t="s">
        <v>171</v>
      </c>
      <c r="G65" s="42">
        <v>25</v>
      </c>
      <c r="H65" s="43">
        <f t="shared" si="4"/>
        <v>1.3123359580052493E-2</v>
      </c>
      <c r="I65" s="43">
        <f t="shared" si="5"/>
        <v>6.5467305627569595E-4</v>
      </c>
      <c r="J65" s="8">
        <v>38367</v>
      </c>
      <c r="K65" s="8">
        <v>38187</v>
      </c>
      <c r="L65" s="9">
        <v>0.99530846821487196</v>
      </c>
      <c r="M65" s="10">
        <v>9841</v>
      </c>
      <c r="N65" s="8">
        <v>4734</v>
      </c>
      <c r="O65" s="9">
        <v>0.123968889936366</v>
      </c>
      <c r="P65" s="10">
        <v>1905</v>
      </c>
      <c r="Q65" s="8">
        <v>1224</v>
      </c>
      <c r="R65" s="9">
        <v>0.25855513307984801</v>
      </c>
      <c r="S65" s="9">
        <v>3.2052792835258102E-2</v>
      </c>
      <c r="T65" s="9">
        <v>4.9886086888208003E-2</v>
      </c>
      <c r="U65" s="9">
        <v>0.19357788842597301</v>
      </c>
      <c r="V65" s="11">
        <v>0</v>
      </c>
      <c r="W65" s="12"/>
      <c r="X65" s="3"/>
      <c r="Y65" s="3"/>
    </row>
    <row r="66" spans="1:25">
      <c r="A66" s="86"/>
      <c r="B66" s="86"/>
      <c r="C66" s="86"/>
      <c r="D66" s="6" t="s">
        <v>136</v>
      </c>
      <c r="E66" s="7">
        <v>44266.514055520798</v>
      </c>
      <c r="F66" s="41" t="s">
        <v>102</v>
      </c>
      <c r="G66" s="42">
        <v>9</v>
      </c>
      <c r="H66" s="43">
        <f t="shared" si="4"/>
        <v>4.7244094488188976E-3</v>
      </c>
      <c r="I66" s="43">
        <f t="shared" si="5"/>
        <v>2.3568230025925054E-4</v>
      </c>
      <c r="J66" s="8">
        <v>38367</v>
      </c>
      <c r="K66" s="8">
        <v>38187</v>
      </c>
      <c r="L66" s="9">
        <v>0.99530846821487196</v>
      </c>
      <c r="M66" s="10">
        <v>9841</v>
      </c>
      <c r="N66" s="8">
        <v>4734</v>
      </c>
      <c r="O66" s="9">
        <v>0.123968889936366</v>
      </c>
      <c r="P66" s="10">
        <v>1905</v>
      </c>
      <c r="Q66" s="8">
        <v>1224</v>
      </c>
      <c r="R66" s="9">
        <v>0.25855513307984801</v>
      </c>
      <c r="S66" s="9">
        <v>3.2052792835258102E-2</v>
      </c>
      <c r="T66" s="9">
        <v>4.9886086888208003E-2</v>
      </c>
      <c r="U66" s="9">
        <v>0.19357788842597301</v>
      </c>
      <c r="V66" s="11">
        <v>0</v>
      </c>
      <c r="W66" s="12"/>
      <c r="X66" s="3"/>
      <c r="Y66" s="3"/>
    </row>
    <row r="67" spans="1:25">
      <c r="A67" s="86"/>
      <c r="B67" s="86"/>
      <c r="C67" s="86"/>
      <c r="D67" s="6"/>
      <c r="E67" s="7"/>
      <c r="F67" s="7"/>
      <c r="G67" s="7"/>
      <c r="H67" s="7"/>
      <c r="I67" s="7"/>
      <c r="J67" s="8"/>
      <c r="K67" s="8"/>
      <c r="L67" s="9"/>
      <c r="M67" s="10"/>
      <c r="N67" s="8"/>
      <c r="O67" s="9"/>
      <c r="P67" s="10"/>
      <c r="Q67" s="8"/>
      <c r="R67" s="9"/>
      <c r="S67" s="9"/>
      <c r="T67" s="9"/>
      <c r="U67" s="9"/>
      <c r="V67" s="11"/>
      <c r="W67" s="12"/>
      <c r="X67" s="3"/>
      <c r="Y67" s="3"/>
    </row>
    <row r="68" spans="1:25">
      <c r="A68" s="86"/>
      <c r="B68" s="86"/>
      <c r="C68" s="87"/>
      <c r="D68" s="6" t="s">
        <v>175</v>
      </c>
      <c r="E68" s="7">
        <v>44281.430733530098</v>
      </c>
      <c r="F68" s="7"/>
      <c r="G68" s="7"/>
      <c r="H68" s="7"/>
      <c r="I68" s="7"/>
      <c r="J68" s="8">
        <v>40609</v>
      </c>
      <c r="K68" s="8">
        <v>39933</v>
      </c>
      <c r="L68" s="9">
        <v>0.98335344381787304</v>
      </c>
      <c r="M68" s="10">
        <v>9395</v>
      </c>
      <c r="N68" s="8">
        <v>5116</v>
      </c>
      <c r="O68" s="9">
        <v>0.12811459194150199</v>
      </c>
      <c r="P68" s="10">
        <v>1518</v>
      </c>
      <c r="Q68" s="8">
        <v>1004</v>
      </c>
      <c r="R68" s="9">
        <v>0.19624706802189201</v>
      </c>
      <c r="S68" s="9">
        <v>2.5142113039340899E-2</v>
      </c>
      <c r="T68" s="9">
        <v>3.8013672902111002E-2</v>
      </c>
      <c r="U68" s="9">
        <v>0.16157530601383699</v>
      </c>
      <c r="V68" s="11">
        <v>0</v>
      </c>
      <c r="W68" s="12" t="s">
        <v>176</v>
      </c>
      <c r="X68" s="3"/>
      <c r="Y68" s="3"/>
    </row>
    <row r="69" spans="1:25">
      <c r="A69" s="86"/>
      <c r="B69" s="86"/>
      <c r="C69" s="47"/>
      <c r="D69" s="6" t="s">
        <v>175</v>
      </c>
      <c r="E69" s="7">
        <v>44281.430733530098</v>
      </c>
      <c r="F69" s="41" t="s">
        <v>171</v>
      </c>
      <c r="G69" s="42">
        <v>22</v>
      </c>
      <c r="H69" s="43">
        <f>G69/P$68</f>
        <v>1.4492753623188406E-2</v>
      </c>
      <c r="I69" s="43">
        <f>+G69/K$68</f>
        <v>5.5092279568276861E-4</v>
      </c>
      <c r="J69" s="8">
        <v>40609</v>
      </c>
      <c r="K69" s="8">
        <v>39933</v>
      </c>
      <c r="L69" s="9">
        <v>0.98335344381787304</v>
      </c>
      <c r="M69" s="10">
        <v>9395</v>
      </c>
      <c r="N69" s="8">
        <v>5116</v>
      </c>
      <c r="O69" s="9">
        <v>0.12811459194150199</v>
      </c>
      <c r="P69" s="10">
        <v>1518</v>
      </c>
      <c r="Q69" s="8">
        <v>1004</v>
      </c>
      <c r="R69" s="9">
        <v>0.19624706802189201</v>
      </c>
      <c r="S69" s="9">
        <v>2.5142113039340899E-2</v>
      </c>
      <c r="T69" s="9">
        <v>3.8013672902111002E-2</v>
      </c>
      <c r="U69" s="9">
        <v>0.16157530601383699</v>
      </c>
      <c r="V69" s="11">
        <v>0</v>
      </c>
      <c r="W69" s="12"/>
      <c r="X69" s="3"/>
      <c r="Y69" s="3"/>
    </row>
    <row r="70" spans="1:25">
      <c r="A70" s="86"/>
      <c r="B70" s="86"/>
      <c r="C70" s="47"/>
      <c r="D70" s="6" t="s">
        <v>175</v>
      </c>
      <c r="E70" s="7">
        <v>44281.430733530098</v>
      </c>
      <c r="F70" s="41" t="s">
        <v>102</v>
      </c>
      <c r="G70" s="42">
        <v>2</v>
      </c>
      <c r="H70" s="43">
        <f t="shared" ref="H70:H72" si="6">G70/P$68</f>
        <v>1.3175230566534915E-3</v>
      </c>
      <c r="I70" s="43">
        <f t="shared" ref="I70:I72" si="7">+G70/K$68</f>
        <v>5.0083890516615331E-5</v>
      </c>
      <c r="J70" s="8">
        <v>40609</v>
      </c>
      <c r="K70" s="8">
        <v>39933</v>
      </c>
      <c r="L70" s="9">
        <v>0.98335344381787304</v>
      </c>
      <c r="M70" s="10">
        <v>9395</v>
      </c>
      <c r="N70" s="8">
        <v>5116</v>
      </c>
      <c r="O70" s="9">
        <v>0.12811459194150199</v>
      </c>
      <c r="P70" s="10">
        <v>1518</v>
      </c>
      <c r="Q70" s="8">
        <v>1004</v>
      </c>
      <c r="R70" s="9">
        <v>0.19624706802189201</v>
      </c>
      <c r="S70" s="9">
        <v>2.5142113039340899E-2</v>
      </c>
      <c r="T70" s="9">
        <v>3.8013672902111002E-2</v>
      </c>
      <c r="U70" s="9">
        <v>0.16157530601383699</v>
      </c>
      <c r="V70" s="11">
        <v>0</v>
      </c>
      <c r="W70" s="12"/>
      <c r="X70" s="3"/>
      <c r="Y70" s="3"/>
    </row>
    <row r="71" spans="1:25">
      <c r="A71" s="86"/>
      <c r="B71" s="86"/>
      <c r="C71" s="47"/>
      <c r="D71" s="6" t="s">
        <v>175</v>
      </c>
      <c r="E71" s="7">
        <v>44281.430733530098</v>
      </c>
      <c r="F71" s="41" t="s">
        <v>170</v>
      </c>
      <c r="G71" s="42">
        <v>11</v>
      </c>
      <c r="H71" s="43">
        <f t="shared" si="6"/>
        <v>7.246376811594203E-3</v>
      </c>
      <c r="I71" s="43">
        <f t="shared" si="7"/>
        <v>2.754613978413843E-4</v>
      </c>
      <c r="J71" s="8">
        <v>40609</v>
      </c>
      <c r="K71" s="8">
        <v>39933</v>
      </c>
      <c r="L71" s="9">
        <v>0.98335344381787304</v>
      </c>
      <c r="M71" s="10">
        <v>9395</v>
      </c>
      <c r="N71" s="8">
        <v>5116</v>
      </c>
      <c r="O71" s="9">
        <v>0.12811459194150199</v>
      </c>
      <c r="P71" s="10">
        <v>1518</v>
      </c>
      <c r="Q71" s="8">
        <v>1004</v>
      </c>
      <c r="R71" s="9">
        <v>0.19624706802189201</v>
      </c>
      <c r="S71" s="9">
        <v>2.5142113039340899E-2</v>
      </c>
      <c r="T71" s="9">
        <v>3.8013672902111002E-2</v>
      </c>
      <c r="U71" s="9">
        <v>0.16157530601383699</v>
      </c>
      <c r="V71" s="11">
        <v>0</v>
      </c>
      <c r="W71" s="12"/>
      <c r="X71" s="3"/>
      <c r="Y71" s="3"/>
    </row>
    <row r="72" spans="1:25">
      <c r="A72" s="86"/>
      <c r="B72" s="86"/>
      <c r="C72" s="47"/>
      <c r="D72" s="6" t="s">
        <v>175</v>
      </c>
      <c r="E72" s="7">
        <v>44281.430733530098</v>
      </c>
      <c r="F72" s="41" t="s">
        <v>101</v>
      </c>
      <c r="G72" s="42">
        <v>5</v>
      </c>
      <c r="H72" s="43">
        <f t="shared" si="6"/>
        <v>3.2938076416337285E-3</v>
      </c>
      <c r="I72" s="43">
        <f t="shared" si="7"/>
        <v>1.2520972629153832E-4</v>
      </c>
      <c r="J72" s="8">
        <v>40609</v>
      </c>
      <c r="K72" s="8">
        <v>39933</v>
      </c>
      <c r="L72" s="9">
        <v>0.98335344381787304</v>
      </c>
      <c r="M72" s="10">
        <v>9395</v>
      </c>
      <c r="N72" s="8">
        <v>5116</v>
      </c>
      <c r="O72" s="9">
        <v>0.12811459194150199</v>
      </c>
      <c r="P72" s="10">
        <v>1518</v>
      </c>
      <c r="Q72" s="8">
        <v>1004</v>
      </c>
      <c r="R72" s="9">
        <v>0.19624706802189201</v>
      </c>
      <c r="S72" s="9">
        <v>2.5142113039340899E-2</v>
      </c>
      <c r="T72" s="9">
        <v>3.8013672902111002E-2</v>
      </c>
      <c r="U72" s="9">
        <v>0.16157530601383699</v>
      </c>
      <c r="V72" s="11">
        <v>0</v>
      </c>
      <c r="W72" s="12"/>
      <c r="X72" s="3"/>
      <c r="Y72" s="3"/>
    </row>
    <row r="73" spans="1:25">
      <c r="A73" s="86"/>
      <c r="B73" s="87"/>
      <c r="C73" s="90" t="s">
        <v>177</v>
      </c>
      <c r="D73" s="81"/>
      <c r="E73" s="48" t="s">
        <v>0</v>
      </c>
      <c r="F73" s="48"/>
      <c r="G73" s="48"/>
      <c r="H73" s="48"/>
      <c r="I73" s="48"/>
      <c r="J73" s="15">
        <v>79024</v>
      </c>
      <c r="K73" s="15">
        <v>78166</v>
      </c>
      <c r="L73" s="16">
        <v>0.98914253897550097</v>
      </c>
      <c r="M73" s="17">
        <v>19509</v>
      </c>
      <c r="N73" s="15">
        <v>9882</v>
      </c>
      <c r="O73" s="16">
        <v>0.12642325307678501</v>
      </c>
      <c r="P73" s="17">
        <v>3467</v>
      </c>
      <c r="Q73" s="15">
        <v>2253</v>
      </c>
      <c r="R73" s="16">
        <v>0.22799028536733501</v>
      </c>
      <c r="S73" s="16">
        <v>2.8823273546042999E-2</v>
      </c>
      <c r="T73" s="16">
        <v>4.4354322851367603E-2</v>
      </c>
      <c r="U73" s="16">
        <v>0.17771285047926599</v>
      </c>
      <c r="V73" s="48" t="s">
        <v>0</v>
      </c>
      <c r="W73" s="48" t="s">
        <v>0</v>
      </c>
      <c r="X73" s="3"/>
      <c r="Y73" s="3"/>
    </row>
    <row r="74" spans="1:25">
      <c r="A74" s="87"/>
      <c r="B74" s="79" t="s">
        <v>178</v>
      </c>
      <c r="C74" s="80"/>
      <c r="D74" s="81"/>
      <c r="E74" s="18" t="s">
        <v>0</v>
      </c>
      <c r="F74" s="18"/>
      <c r="G74" s="18"/>
      <c r="H74" s="18"/>
      <c r="I74" s="18"/>
      <c r="J74" s="19">
        <v>244699</v>
      </c>
      <c r="K74" s="19">
        <v>198355</v>
      </c>
      <c r="L74" s="20">
        <v>0.81060813489225503</v>
      </c>
      <c r="M74" s="21">
        <v>47508</v>
      </c>
      <c r="N74" s="19">
        <v>25196</v>
      </c>
      <c r="O74" s="20">
        <v>0.127024778805677</v>
      </c>
      <c r="P74" s="21">
        <v>7945</v>
      </c>
      <c r="Q74" s="19">
        <v>5470</v>
      </c>
      <c r="R74" s="20">
        <v>0.217097952055882</v>
      </c>
      <c r="S74" s="20">
        <v>2.75768193390638E-2</v>
      </c>
      <c r="T74" s="20">
        <v>4.0054447833429999E-2</v>
      </c>
      <c r="U74" s="20">
        <v>0.167234992001347</v>
      </c>
      <c r="V74" s="18" t="s">
        <v>0</v>
      </c>
      <c r="W74" s="18" t="s">
        <v>0</v>
      </c>
      <c r="X74" s="3"/>
      <c r="Y74" s="3"/>
    </row>
    <row r="75" spans="1:25">
      <c r="A75" s="82" t="s">
        <v>179</v>
      </c>
      <c r="B75" s="80"/>
      <c r="C75" s="80"/>
      <c r="D75" s="81"/>
      <c r="E75" s="45" t="s">
        <v>0</v>
      </c>
      <c r="F75" s="45"/>
      <c r="G75" s="45"/>
      <c r="H75" s="45"/>
      <c r="I75" s="45"/>
      <c r="J75" s="23">
        <v>244699</v>
      </c>
      <c r="K75" s="23">
        <v>198355</v>
      </c>
      <c r="L75" s="24">
        <v>0.81060813489225503</v>
      </c>
      <c r="M75" s="25">
        <v>47508</v>
      </c>
      <c r="N75" s="23">
        <v>25196</v>
      </c>
      <c r="O75" s="24">
        <v>0.127024778805677</v>
      </c>
      <c r="P75" s="25">
        <v>7945</v>
      </c>
      <c r="Q75" s="23">
        <v>5470</v>
      </c>
      <c r="R75" s="24">
        <v>0.217097952055882</v>
      </c>
      <c r="S75" s="24">
        <v>2.75768193390638E-2</v>
      </c>
      <c r="T75" s="24">
        <v>4.0054447833429999E-2</v>
      </c>
      <c r="U75" s="24">
        <v>0.167234992001347</v>
      </c>
      <c r="V75" s="45" t="s">
        <v>0</v>
      </c>
      <c r="W75" s="45" t="s">
        <v>0</v>
      </c>
      <c r="X75" s="3"/>
      <c r="Y75" s="3"/>
    </row>
    <row r="76" spans="1:25">
      <c r="A76" s="83" t="s">
        <v>180</v>
      </c>
      <c r="B76" s="80"/>
      <c r="C76" s="80"/>
      <c r="D76" s="81"/>
      <c r="E76" s="46" t="s">
        <v>0</v>
      </c>
      <c r="F76" s="46"/>
      <c r="G76" s="46"/>
      <c r="H76" s="46"/>
      <c r="I76" s="46"/>
      <c r="J76" s="27">
        <v>244699</v>
      </c>
      <c r="K76" s="27">
        <v>198355</v>
      </c>
      <c r="L76" s="28">
        <v>0.81060813489225503</v>
      </c>
      <c r="M76" s="29">
        <v>47508</v>
      </c>
      <c r="N76" s="27">
        <v>25196</v>
      </c>
      <c r="O76" s="28">
        <v>0.127024778805677</v>
      </c>
      <c r="P76" s="29">
        <v>7945</v>
      </c>
      <c r="Q76" s="27">
        <v>5470</v>
      </c>
      <c r="R76" s="28">
        <v>0.217097952055882</v>
      </c>
      <c r="S76" s="28">
        <v>2.75768193390638E-2</v>
      </c>
      <c r="T76" s="28">
        <v>4.0054447833429999E-2</v>
      </c>
      <c r="U76" s="28">
        <v>0.167234992001347</v>
      </c>
      <c r="V76" s="46" t="s">
        <v>0</v>
      </c>
      <c r="W76" s="46" t="s">
        <v>0</v>
      </c>
      <c r="X76" s="3"/>
      <c r="Y76" s="3"/>
    </row>
    <row r="77" spans="1:25" ht="0" hidden="1" customHeight="1"/>
  </sheetData>
  <autoFilter ref="C3:W3" xr:uid="{00000000-0009-0000-0000-000002000000}"/>
  <mergeCells count="12">
    <mergeCell ref="B74:D74"/>
    <mergeCell ref="A75:D75"/>
    <mergeCell ref="A76:D76"/>
    <mergeCell ref="A2:E2"/>
    <mergeCell ref="A4:A74"/>
    <mergeCell ref="B4:B73"/>
    <mergeCell ref="C4:C41"/>
    <mergeCell ref="C56:D56"/>
    <mergeCell ref="C57:C58"/>
    <mergeCell ref="C59:D59"/>
    <mergeCell ref="C60:C68"/>
    <mergeCell ref="C73:D73"/>
  </mergeCells>
  <hyperlinks>
    <hyperlink ref="D4" r:id="rId1" xr:uid="{00000000-0004-0000-0200-000000000000}"/>
    <hyperlink ref="D7" r:id="rId2" xr:uid="{00000000-0004-0000-0200-000001000000}"/>
    <hyperlink ref="D41" r:id="rId3" xr:uid="{00000000-0004-0000-0200-000002000000}"/>
    <hyperlink ref="D57" r:id="rId4" xr:uid="{00000000-0004-0000-0200-000003000000}"/>
    <hyperlink ref="D58" r:id="rId5" xr:uid="{00000000-0004-0000-0200-000004000000}"/>
    <hyperlink ref="D60" r:id="rId6" xr:uid="{00000000-0004-0000-0200-000005000000}"/>
    <hyperlink ref="D62" r:id="rId7" xr:uid="{00000000-0004-0000-0200-000006000000}"/>
    <hyperlink ref="D68" r:id="rId8" xr:uid="{00000000-0004-0000-0200-000007000000}"/>
    <hyperlink ref="D5" r:id="rId9" xr:uid="{00000000-0004-0000-0200-000008000000}"/>
    <hyperlink ref="D8" r:id="rId10" xr:uid="{00000000-0004-0000-0200-000009000000}"/>
    <hyperlink ref="D9" r:id="rId11" xr:uid="{00000000-0004-0000-0200-00000A000000}"/>
    <hyperlink ref="D10" r:id="rId12" xr:uid="{00000000-0004-0000-0200-00000B000000}"/>
    <hyperlink ref="D11" r:id="rId13" xr:uid="{00000000-0004-0000-0200-00000C000000}"/>
    <hyperlink ref="D12" r:id="rId14" xr:uid="{00000000-0004-0000-0200-00000D000000}"/>
    <hyperlink ref="D13" r:id="rId15" xr:uid="{00000000-0004-0000-0200-00000E000000}"/>
    <hyperlink ref="D14" r:id="rId16" xr:uid="{00000000-0004-0000-0200-00000F000000}"/>
    <hyperlink ref="D15" r:id="rId17" xr:uid="{00000000-0004-0000-0200-000010000000}"/>
    <hyperlink ref="D16" r:id="rId18" xr:uid="{00000000-0004-0000-0200-000011000000}"/>
    <hyperlink ref="D17" r:id="rId19" xr:uid="{00000000-0004-0000-0200-000012000000}"/>
    <hyperlink ref="D18" r:id="rId20" xr:uid="{00000000-0004-0000-0200-000013000000}"/>
    <hyperlink ref="D19" r:id="rId21" xr:uid="{00000000-0004-0000-0200-000014000000}"/>
    <hyperlink ref="D20" r:id="rId22" xr:uid="{00000000-0004-0000-0200-000015000000}"/>
    <hyperlink ref="D21" r:id="rId23" xr:uid="{00000000-0004-0000-0200-000016000000}"/>
    <hyperlink ref="D22" r:id="rId24" xr:uid="{00000000-0004-0000-0200-000017000000}"/>
    <hyperlink ref="D23" r:id="rId25" xr:uid="{00000000-0004-0000-0200-000018000000}"/>
    <hyperlink ref="D24" r:id="rId26" xr:uid="{00000000-0004-0000-0200-000019000000}"/>
    <hyperlink ref="D25" r:id="rId27" xr:uid="{00000000-0004-0000-0200-00001A000000}"/>
    <hyperlink ref="D26" r:id="rId28" xr:uid="{00000000-0004-0000-0200-00001B000000}"/>
    <hyperlink ref="D27" r:id="rId29" xr:uid="{00000000-0004-0000-0200-00001C000000}"/>
    <hyperlink ref="D28" r:id="rId30" xr:uid="{00000000-0004-0000-0200-00001D000000}"/>
    <hyperlink ref="D29" r:id="rId31" xr:uid="{00000000-0004-0000-0200-00001E000000}"/>
    <hyperlink ref="D30" r:id="rId32" xr:uid="{00000000-0004-0000-0200-00001F000000}"/>
    <hyperlink ref="D31" r:id="rId33" xr:uid="{00000000-0004-0000-0200-000020000000}"/>
    <hyperlink ref="D32" r:id="rId34" xr:uid="{00000000-0004-0000-0200-000021000000}"/>
    <hyperlink ref="D33" r:id="rId35" xr:uid="{00000000-0004-0000-0200-000022000000}"/>
    <hyperlink ref="D34" r:id="rId36" xr:uid="{00000000-0004-0000-0200-000023000000}"/>
    <hyperlink ref="D35" r:id="rId37" xr:uid="{00000000-0004-0000-0200-000024000000}"/>
    <hyperlink ref="D36" r:id="rId38" xr:uid="{00000000-0004-0000-0200-000025000000}"/>
    <hyperlink ref="D37" r:id="rId39" xr:uid="{00000000-0004-0000-0200-000026000000}"/>
    <hyperlink ref="D38" r:id="rId40" xr:uid="{00000000-0004-0000-0200-000027000000}"/>
    <hyperlink ref="D39" r:id="rId41" xr:uid="{00000000-0004-0000-0200-000028000000}"/>
    <hyperlink ref="D42" r:id="rId42" xr:uid="{00000000-0004-0000-0200-000029000000}"/>
    <hyperlink ref="D43" r:id="rId43" xr:uid="{00000000-0004-0000-0200-00002A000000}"/>
    <hyperlink ref="D44" r:id="rId44" xr:uid="{00000000-0004-0000-0200-00002B000000}"/>
    <hyperlink ref="D45" r:id="rId45" xr:uid="{00000000-0004-0000-0200-00002C000000}"/>
    <hyperlink ref="D46" r:id="rId46" xr:uid="{00000000-0004-0000-0200-00002D000000}"/>
    <hyperlink ref="D47" r:id="rId47" xr:uid="{00000000-0004-0000-0200-00002E000000}"/>
    <hyperlink ref="D48" r:id="rId48" xr:uid="{00000000-0004-0000-0200-00002F000000}"/>
    <hyperlink ref="D49" r:id="rId49" xr:uid="{00000000-0004-0000-0200-000030000000}"/>
    <hyperlink ref="D50" r:id="rId50" xr:uid="{00000000-0004-0000-0200-000031000000}"/>
    <hyperlink ref="D51" r:id="rId51" xr:uid="{00000000-0004-0000-0200-000032000000}"/>
    <hyperlink ref="D52" r:id="rId52" xr:uid="{00000000-0004-0000-0200-000033000000}"/>
    <hyperlink ref="D53" r:id="rId53" xr:uid="{00000000-0004-0000-0200-000034000000}"/>
    <hyperlink ref="D54" r:id="rId54" xr:uid="{00000000-0004-0000-0200-000035000000}"/>
    <hyperlink ref="D55" r:id="rId55" xr:uid="{00000000-0004-0000-0200-000036000000}"/>
    <hyperlink ref="D63" r:id="rId56" xr:uid="{00000000-0004-0000-0200-000037000000}"/>
    <hyperlink ref="D64" r:id="rId57" xr:uid="{00000000-0004-0000-0200-000038000000}"/>
    <hyperlink ref="D65" r:id="rId58" xr:uid="{00000000-0004-0000-0200-000039000000}"/>
    <hyperlink ref="D66" r:id="rId59" xr:uid="{00000000-0004-0000-0200-00003A000000}"/>
    <hyperlink ref="D69" r:id="rId60" xr:uid="{00000000-0004-0000-0200-00003B000000}"/>
    <hyperlink ref="D70" r:id="rId61" xr:uid="{00000000-0004-0000-0200-00003C000000}"/>
    <hyperlink ref="D71" r:id="rId62" xr:uid="{00000000-0004-0000-0200-00003D000000}"/>
    <hyperlink ref="D72" r:id="rId63" xr:uid="{00000000-0004-0000-0200-00003E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9"/>
  <sheetViews>
    <sheetView workbookViewId="0">
      <selection activeCell="F14" sqref="F14:I14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16384" width="9.109375" style="2"/>
  </cols>
  <sheetData>
    <row r="1" spans="1:26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s="40" customFormat="1" ht="44.1" customHeight="1">
      <c r="A2" s="77" t="s">
        <v>203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  <c r="X2" s="38" t="s">
        <v>0</v>
      </c>
      <c r="Y2" s="39" t="s">
        <v>0</v>
      </c>
      <c r="Z2" s="39" t="s">
        <v>0</v>
      </c>
    </row>
    <row r="3" spans="1:26" ht="31.8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</row>
    <row r="4" spans="1:26" ht="20.399999999999999">
      <c r="A4" s="84" t="s">
        <v>22</v>
      </c>
      <c r="B4" s="88">
        <v>44287</v>
      </c>
      <c r="C4" s="84" t="s">
        <v>38</v>
      </c>
      <c r="D4" s="6" t="s">
        <v>191</v>
      </c>
      <c r="E4" s="7">
        <v>44288.666859803197</v>
      </c>
      <c r="F4" s="7"/>
      <c r="G4" s="7"/>
      <c r="H4" s="7"/>
      <c r="I4" s="7"/>
      <c r="J4" s="8">
        <v>199</v>
      </c>
      <c r="K4" s="8">
        <v>187</v>
      </c>
      <c r="L4" s="9">
        <v>0.93969849246231196</v>
      </c>
      <c r="M4" s="10">
        <v>162</v>
      </c>
      <c r="N4" s="8">
        <v>81</v>
      </c>
      <c r="O4" s="9">
        <v>0.43315508021390398</v>
      </c>
      <c r="P4" s="10">
        <v>43</v>
      </c>
      <c r="Q4" s="8">
        <v>43</v>
      </c>
      <c r="R4" s="9">
        <v>0.530864197530864</v>
      </c>
      <c r="S4" s="9">
        <v>0.22994652406417099</v>
      </c>
      <c r="T4" s="9">
        <v>0.22994652406417099</v>
      </c>
      <c r="U4" s="9">
        <v>0.265432098765432</v>
      </c>
      <c r="V4" s="11">
        <v>0</v>
      </c>
      <c r="W4" s="12" t="s">
        <v>192</v>
      </c>
      <c r="X4" s="3"/>
    </row>
    <row r="5" spans="1:26">
      <c r="A5" s="85"/>
      <c r="B5" s="89"/>
      <c r="C5" s="91"/>
      <c r="D5" s="6" t="s">
        <v>191</v>
      </c>
      <c r="E5" s="7">
        <v>44288.666859803197</v>
      </c>
      <c r="F5" s="41" t="s">
        <v>204</v>
      </c>
      <c r="G5" s="42">
        <v>43</v>
      </c>
      <c r="H5" s="43">
        <f>G5/P$4</f>
        <v>1</v>
      </c>
      <c r="I5" s="43">
        <f>+G5/K$4</f>
        <v>0.22994652406417113</v>
      </c>
      <c r="J5" s="8">
        <v>199</v>
      </c>
      <c r="K5" s="8">
        <v>187</v>
      </c>
      <c r="L5" s="9">
        <v>0.93969849246231196</v>
      </c>
      <c r="M5" s="10">
        <v>162</v>
      </c>
      <c r="N5" s="8">
        <v>81</v>
      </c>
      <c r="O5" s="9">
        <v>0.43315508021390398</v>
      </c>
      <c r="P5" s="10">
        <v>43</v>
      </c>
      <c r="Q5" s="8">
        <v>43</v>
      </c>
      <c r="R5" s="9">
        <v>0.530864197530864</v>
      </c>
      <c r="S5" s="9">
        <v>0.22994652406417099</v>
      </c>
      <c r="T5" s="9">
        <v>0.22994652406417099</v>
      </c>
      <c r="U5" s="9">
        <v>0.265432098765432</v>
      </c>
      <c r="V5" s="11">
        <v>0</v>
      </c>
      <c r="W5" s="12"/>
      <c r="X5" s="3"/>
    </row>
    <row r="6" spans="1:26">
      <c r="A6" s="85"/>
      <c r="B6" s="89"/>
      <c r="C6" s="91"/>
      <c r="D6" s="6"/>
      <c r="E6" s="7"/>
      <c r="F6" s="7"/>
      <c r="G6" s="7"/>
      <c r="H6" s="7"/>
      <c r="I6" s="7"/>
      <c r="J6" s="8"/>
      <c r="K6" s="8"/>
      <c r="L6" s="9"/>
      <c r="M6" s="10"/>
      <c r="N6" s="8"/>
      <c r="O6" s="9"/>
      <c r="P6" s="10"/>
      <c r="Q6" s="8"/>
      <c r="R6" s="9"/>
      <c r="S6" s="9"/>
      <c r="T6" s="9"/>
      <c r="U6" s="9"/>
      <c r="V6" s="11"/>
      <c r="W6" s="12"/>
      <c r="X6" s="3"/>
    </row>
    <row r="7" spans="1:26" ht="20.399999999999999">
      <c r="A7" s="86"/>
      <c r="B7" s="86"/>
      <c r="C7" s="87"/>
      <c r="D7" s="6" t="s">
        <v>193</v>
      </c>
      <c r="E7" s="7">
        <v>44290.666832210598</v>
      </c>
      <c r="F7" s="7"/>
      <c r="G7" s="7"/>
      <c r="H7" s="7"/>
      <c r="I7" s="7"/>
      <c r="J7" s="8">
        <v>196</v>
      </c>
      <c r="K7" s="8">
        <v>188</v>
      </c>
      <c r="L7" s="9">
        <v>0.95918367346938804</v>
      </c>
      <c r="M7" s="10">
        <v>104</v>
      </c>
      <c r="N7" s="8">
        <v>62</v>
      </c>
      <c r="O7" s="9">
        <v>0.329787234042553</v>
      </c>
      <c r="P7" s="10">
        <v>20</v>
      </c>
      <c r="Q7" s="8">
        <v>19</v>
      </c>
      <c r="R7" s="9">
        <v>0.30645161290322598</v>
      </c>
      <c r="S7" s="9">
        <v>0.10106382978723399</v>
      </c>
      <c r="T7" s="9">
        <v>0.10638297872340401</v>
      </c>
      <c r="U7" s="9">
        <v>0.19230769230769201</v>
      </c>
      <c r="V7" s="11">
        <v>0.5</v>
      </c>
      <c r="W7" s="12" t="s">
        <v>194</v>
      </c>
      <c r="X7" s="3"/>
    </row>
    <row r="8" spans="1:26">
      <c r="A8" s="86"/>
      <c r="B8" s="86"/>
      <c r="C8" s="51"/>
      <c r="D8" s="6" t="s">
        <v>193</v>
      </c>
      <c r="E8" s="7">
        <v>44290.666832210598</v>
      </c>
      <c r="F8" s="41" t="s">
        <v>204</v>
      </c>
      <c r="G8" s="42">
        <v>20</v>
      </c>
      <c r="H8" s="43">
        <f>G8/P$7</f>
        <v>1</v>
      </c>
      <c r="I8" s="43">
        <f>+G8/K$7</f>
        <v>0.10638297872340426</v>
      </c>
      <c r="J8" s="8">
        <v>196</v>
      </c>
      <c r="K8" s="8">
        <v>188</v>
      </c>
      <c r="L8" s="9">
        <v>0.95918367346938804</v>
      </c>
      <c r="M8" s="10">
        <v>104</v>
      </c>
      <c r="N8" s="8">
        <v>62</v>
      </c>
      <c r="O8" s="9">
        <v>0.329787234042553</v>
      </c>
      <c r="P8" s="10">
        <v>20</v>
      </c>
      <c r="Q8" s="8">
        <v>19</v>
      </c>
      <c r="R8" s="9">
        <v>0.30645161290322598</v>
      </c>
      <c r="S8" s="9">
        <v>0.10106382978723399</v>
      </c>
      <c r="T8" s="9">
        <v>0.10638297872340401</v>
      </c>
      <c r="U8" s="9">
        <v>0.19230769230769201</v>
      </c>
      <c r="V8" s="11">
        <v>0.5</v>
      </c>
      <c r="W8" s="12"/>
      <c r="X8" s="3"/>
    </row>
    <row r="9" spans="1:26">
      <c r="A9" s="86"/>
      <c r="B9" s="86"/>
      <c r="C9" s="90" t="s">
        <v>43</v>
      </c>
      <c r="D9" s="81"/>
      <c r="E9" s="52" t="s">
        <v>0</v>
      </c>
      <c r="F9" s="52"/>
      <c r="G9" s="52"/>
      <c r="H9" s="52"/>
      <c r="I9" s="52"/>
      <c r="J9" s="15">
        <v>395</v>
      </c>
      <c r="K9" s="15">
        <v>375</v>
      </c>
      <c r="L9" s="16">
        <v>0.949367088607595</v>
      </c>
      <c r="M9" s="17">
        <v>266</v>
      </c>
      <c r="N9" s="15">
        <v>143</v>
      </c>
      <c r="O9" s="16">
        <v>0.38133333333333302</v>
      </c>
      <c r="P9" s="17">
        <v>63</v>
      </c>
      <c r="Q9" s="15">
        <v>62</v>
      </c>
      <c r="R9" s="16">
        <v>0.43356643356643398</v>
      </c>
      <c r="S9" s="16">
        <v>0.165333333333333</v>
      </c>
      <c r="T9" s="16">
        <v>0.16800000000000001</v>
      </c>
      <c r="U9" s="16">
        <v>0.23684210526315799</v>
      </c>
      <c r="V9" s="52" t="s">
        <v>0</v>
      </c>
      <c r="W9" s="52" t="s">
        <v>0</v>
      </c>
      <c r="X9" s="3"/>
    </row>
    <row r="10" spans="1:26">
      <c r="A10" s="86"/>
      <c r="B10" s="86"/>
      <c r="C10" s="84" t="s">
        <v>44</v>
      </c>
      <c r="D10" s="6" t="s">
        <v>195</v>
      </c>
      <c r="E10" s="7">
        <v>44294.416890312503</v>
      </c>
      <c r="F10" s="7"/>
      <c r="G10" s="7"/>
      <c r="H10" s="7"/>
      <c r="I10" s="7"/>
      <c r="J10" s="8">
        <v>20064</v>
      </c>
      <c r="K10" s="8">
        <v>19993</v>
      </c>
      <c r="L10" s="9">
        <v>0.99646132376395502</v>
      </c>
      <c r="M10" s="10">
        <v>8433</v>
      </c>
      <c r="N10" s="8">
        <v>4203</v>
      </c>
      <c r="O10" s="9">
        <v>0.21022357825238799</v>
      </c>
      <c r="P10" s="10">
        <v>1924</v>
      </c>
      <c r="Q10" s="8">
        <v>1095</v>
      </c>
      <c r="R10" s="9">
        <v>0.26052819414703798</v>
      </c>
      <c r="S10" s="9">
        <v>5.4769169209223201E-2</v>
      </c>
      <c r="T10" s="9">
        <v>9.6233681788625999E-2</v>
      </c>
      <c r="U10" s="9">
        <v>0.228151310328471</v>
      </c>
      <c r="V10" s="11">
        <v>0</v>
      </c>
      <c r="W10" s="12" t="s">
        <v>196</v>
      </c>
      <c r="X10" s="3"/>
    </row>
    <row r="11" spans="1:26">
      <c r="A11" s="86"/>
      <c r="B11" s="86"/>
      <c r="C11" s="91"/>
      <c r="D11" s="6" t="s">
        <v>195</v>
      </c>
      <c r="E11" s="7">
        <v>44294.416890312503</v>
      </c>
      <c r="F11" s="41" t="s">
        <v>205</v>
      </c>
      <c r="G11" s="42">
        <v>22</v>
      </c>
      <c r="H11" s="43">
        <f>G11/P$10</f>
        <v>1.1434511434511435E-2</v>
      </c>
      <c r="I11" s="43">
        <f>+G11/K$10</f>
        <v>1.100385134797179E-3</v>
      </c>
      <c r="J11" s="8">
        <v>20064</v>
      </c>
      <c r="K11" s="8">
        <v>19993</v>
      </c>
      <c r="L11" s="9">
        <v>0.99646132376395502</v>
      </c>
      <c r="M11" s="10">
        <v>8433</v>
      </c>
      <c r="N11" s="8">
        <v>4203</v>
      </c>
      <c r="O11" s="9">
        <v>0.21022357825238799</v>
      </c>
      <c r="P11" s="10">
        <v>1924</v>
      </c>
      <c r="Q11" s="8">
        <v>1095</v>
      </c>
      <c r="R11" s="9">
        <v>0.26052819414703798</v>
      </c>
      <c r="S11" s="9">
        <v>5.4769169209223201E-2</v>
      </c>
      <c r="T11" s="9">
        <v>9.6233681788625999E-2</v>
      </c>
      <c r="U11" s="9">
        <v>0.228151310328471</v>
      </c>
      <c r="V11" s="11">
        <v>0</v>
      </c>
      <c r="W11" s="12"/>
      <c r="X11" s="3"/>
    </row>
    <row r="12" spans="1:26">
      <c r="A12" s="86"/>
      <c r="B12" s="86"/>
      <c r="C12" s="91"/>
      <c r="D12" s="6"/>
      <c r="E12" s="7"/>
      <c r="F12" s="7"/>
      <c r="G12" s="7"/>
      <c r="H12" s="7"/>
      <c r="I12" s="7"/>
      <c r="J12" s="8"/>
      <c r="K12" s="8"/>
      <c r="L12" s="9"/>
      <c r="M12" s="10"/>
      <c r="N12" s="8"/>
      <c r="O12" s="9"/>
      <c r="P12" s="10"/>
      <c r="Q12" s="8"/>
      <c r="R12" s="9"/>
      <c r="S12" s="9"/>
      <c r="T12" s="9"/>
      <c r="U12" s="9"/>
      <c r="V12" s="11"/>
      <c r="W12" s="12"/>
      <c r="X12" s="3"/>
    </row>
    <row r="13" spans="1:26">
      <c r="A13" s="86"/>
      <c r="B13" s="86"/>
      <c r="C13" s="87"/>
      <c r="D13" s="6" t="s">
        <v>197</v>
      </c>
      <c r="E13" s="7">
        <v>44308.454999270798</v>
      </c>
      <c r="F13" s="7"/>
      <c r="G13" s="7"/>
      <c r="H13" s="7"/>
      <c r="I13" s="7"/>
      <c r="J13" s="8">
        <v>19997</v>
      </c>
      <c r="K13" s="8">
        <v>19945</v>
      </c>
      <c r="L13" s="9">
        <v>0.99739960994149102</v>
      </c>
      <c r="M13" s="10">
        <v>8128</v>
      </c>
      <c r="N13" s="8">
        <v>4105</v>
      </c>
      <c r="O13" s="9">
        <v>0.20581599398345399</v>
      </c>
      <c r="P13" s="10">
        <v>1971</v>
      </c>
      <c r="Q13" s="8">
        <v>1106</v>
      </c>
      <c r="R13" s="9">
        <v>0.269427527405603</v>
      </c>
      <c r="S13" s="9">
        <v>5.5452494359488597E-2</v>
      </c>
      <c r="T13" s="9">
        <v>9.8821759839558806E-2</v>
      </c>
      <c r="U13" s="9">
        <v>0.24249507874015699</v>
      </c>
      <c r="V13" s="11">
        <v>0</v>
      </c>
      <c r="W13" s="12" t="s">
        <v>198</v>
      </c>
      <c r="X13" s="3"/>
    </row>
    <row r="14" spans="1:26">
      <c r="A14" s="86"/>
      <c r="B14" s="86"/>
      <c r="C14" s="51"/>
      <c r="D14" s="6" t="s">
        <v>197</v>
      </c>
      <c r="E14" s="7">
        <v>44308.454999270798</v>
      </c>
      <c r="F14" s="41" t="s">
        <v>205</v>
      </c>
      <c r="G14" s="42">
        <v>18</v>
      </c>
      <c r="H14" s="43">
        <f>G14/P$13</f>
        <v>9.1324200913242004E-3</v>
      </c>
      <c r="I14" s="43">
        <f>+G14/K$13</f>
        <v>9.0248182501880166E-4</v>
      </c>
      <c r="J14" s="8">
        <v>19997</v>
      </c>
      <c r="K14" s="8">
        <v>19945</v>
      </c>
      <c r="L14" s="9">
        <v>0.99739960994149102</v>
      </c>
      <c r="M14" s="10">
        <v>8128</v>
      </c>
      <c r="N14" s="8">
        <v>4105</v>
      </c>
      <c r="O14" s="9">
        <v>0.20581599398345399</v>
      </c>
      <c r="P14" s="10">
        <v>1971</v>
      </c>
      <c r="Q14" s="8">
        <v>1106</v>
      </c>
      <c r="R14" s="9">
        <v>0.269427527405603</v>
      </c>
      <c r="S14" s="9">
        <v>5.5452494359488597E-2</v>
      </c>
      <c r="T14" s="9">
        <v>9.8821759839558806E-2</v>
      </c>
      <c r="U14" s="9">
        <v>0.24249507874015699</v>
      </c>
      <c r="V14" s="11">
        <v>0</v>
      </c>
      <c r="W14" s="12"/>
      <c r="X14" s="3"/>
    </row>
    <row r="15" spans="1:26">
      <c r="A15" s="86"/>
      <c r="B15" s="87"/>
      <c r="C15" s="90" t="s">
        <v>199</v>
      </c>
      <c r="D15" s="81"/>
      <c r="E15" s="52" t="s">
        <v>0</v>
      </c>
      <c r="F15" s="52"/>
      <c r="G15" s="52"/>
      <c r="H15" s="52"/>
      <c r="I15" s="52"/>
      <c r="J15" s="15">
        <v>40061</v>
      </c>
      <c r="K15" s="15">
        <v>39938</v>
      </c>
      <c r="L15" s="16">
        <v>0.996929682234592</v>
      </c>
      <c r="M15" s="17">
        <v>16561</v>
      </c>
      <c r="N15" s="15">
        <v>8308</v>
      </c>
      <c r="O15" s="16">
        <v>0.20802243477390001</v>
      </c>
      <c r="P15" s="17">
        <v>3895</v>
      </c>
      <c r="Q15" s="15">
        <v>2201</v>
      </c>
      <c r="R15" s="16">
        <v>0.26492537313432801</v>
      </c>
      <c r="S15" s="16">
        <v>5.5110421152786797E-2</v>
      </c>
      <c r="T15" s="16">
        <v>9.7526165556612796E-2</v>
      </c>
      <c r="U15" s="16">
        <v>0.23519111164784701</v>
      </c>
      <c r="V15" s="52" t="s">
        <v>0</v>
      </c>
      <c r="W15" s="52" t="s">
        <v>0</v>
      </c>
      <c r="X15" s="3"/>
    </row>
    <row r="16" spans="1:26">
      <c r="A16" s="87"/>
      <c r="B16" s="79" t="s">
        <v>200</v>
      </c>
      <c r="C16" s="80"/>
      <c r="D16" s="81"/>
      <c r="E16" s="18" t="s">
        <v>0</v>
      </c>
      <c r="F16" s="18"/>
      <c r="G16" s="18"/>
      <c r="H16" s="18"/>
      <c r="I16" s="18"/>
      <c r="J16" s="19">
        <v>40456</v>
      </c>
      <c r="K16" s="19">
        <v>40313</v>
      </c>
      <c r="L16" s="20">
        <v>0.99646529562982</v>
      </c>
      <c r="M16" s="21">
        <v>16827</v>
      </c>
      <c r="N16" s="19">
        <v>8451</v>
      </c>
      <c r="O16" s="20">
        <v>0.209634609183142</v>
      </c>
      <c r="P16" s="21">
        <v>3958</v>
      </c>
      <c r="Q16" s="19">
        <v>2263</v>
      </c>
      <c r="R16" s="20">
        <v>0.26777896106969601</v>
      </c>
      <c r="S16" s="20">
        <v>5.6135737851313497E-2</v>
      </c>
      <c r="T16" s="20">
        <v>9.8181727978567696E-2</v>
      </c>
      <c r="U16" s="20">
        <v>0.235217210435609</v>
      </c>
      <c r="V16" s="18" t="s">
        <v>0</v>
      </c>
      <c r="W16" s="18" t="s">
        <v>0</v>
      </c>
      <c r="X16" s="3"/>
    </row>
    <row r="17" spans="1:24">
      <c r="A17" s="82" t="s">
        <v>201</v>
      </c>
      <c r="B17" s="80"/>
      <c r="C17" s="80"/>
      <c r="D17" s="81"/>
      <c r="E17" s="49" t="s">
        <v>0</v>
      </c>
      <c r="F17" s="49"/>
      <c r="G17" s="49"/>
      <c r="H17" s="49"/>
      <c r="I17" s="49"/>
      <c r="J17" s="23">
        <v>40456</v>
      </c>
      <c r="K17" s="23">
        <v>40313</v>
      </c>
      <c r="L17" s="24">
        <v>0.99646529562982</v>
      </c>
      <c r="M17" s="25">
        <v>16827</v>
      </c>
      <c r="N17" s="23">
        <v>8451</v>
      </c>
      <c r="O17" s="24">
        <v>0.209634609183142</v>
      </c>
      <c r="P17" s="25">
        <v>3958</v>
      </c>
      <c r="Q17" s="23">
        <v>2263</v>
      </c>
      <c r="R17" s="24">
        <v>0.26777896106969601</v>
      </c>
      <c r="S17" s="24">
        <v>5.6135737851313497E-2</v>
      </c>
      <c r="T17" s="24">
        <v>9.8181727978567696E-2</v>
      </c>
      <c r="U17" s="24">
        <v>0.235217210435609</v>
      </c>
      <c r="V17" s="49" t="s">
        <v>0</v>
      </c>
      <c r="W17" s="49" t="s">
        <v>0</v>
      </c>
      <c r="X17" s="3"/>
    </row>
    <row r="18" spans="1:24">
      <c r="A18" s="83" t="s">
        <v>202</v>
      </c>
      <c r="B18" s="80"/>
      <c r="C18" s="80"/>
      <c r="D18" s="81"/>
      <c r="E18" s="50" t="s">
        <v>0</v>
      </c>
      <c r="F18" s="50"/>
      <c r="G18" s="50"/>
      <c r="H18" s="50"/>
      <c r="I18" s="50"/>
      <c r="J18" s="27">
        <v>40456</v>
      </c>
      <c r="K18" s="27">
        <v>40313</v>
      </c>
      <c r="L18" s="28">
        <v>0.99646529562982</v>
      </c>
      <c r="M18" s="29">
        <v>16827</v>
      </c>
      <c r="N18" s="27">
        <v>8451</v>
      </c>
      <c r="O18" s="28">
        <v>0.209634609183142</v>
      </c>
      <c r="P18" s="29">
        <v>3958</v>
      </c>
      <c r="Q18" s="27">
        <v>2263</v>
      </c>
      <c r="R18" s="28">
        <v>0.26777896106969601</v>
      </c>
      <c r="S18" s="28">
        <v>5.6135737851313497E-2</v>
      </c>
      <c r="T18" s="28">
        <v>9.8181727978567696E-2</v>
      </c>
      <c r="U18" s="28">
        <v>0.235217210435609</v>
      </c>
      <c r="V18" s="50" t="s">
        <v>0</v>
      </c>
      <c r="W18" s="50" t="s">
        <v>0</v>
      </c>
      <c r="X18" s="3"/>
    </row>
    <row r="19" spans="1:24" ht="0" hidden="1" customHeight="1"/>
  </sheetData>
  <autoFilter ref="A3:W3" xr:uid="{00000000-0009-0000-0000-000003000000}"/>
  <mergeCells count="10">
    <mergeCell ref="A17:D17"/>
    <mergeCell ref="A18:D18"/>
    <mergeCell ref="A2:E2"/>
    <mergeCell ref="A4:A16"/>
    <mergeCell ref="B4:B15"/>
    <mergeCell ref="C4:C7"/>
    <mergeCell ref="C9:D9"/>
    <mergeCell ref="C10:C13"/>
    <mergeCell ref="C15:D15"/>
    <mergeCell ref="B16:D16"/>
  </mergeCells>
  <hyperlinks>
    <hyperlink ref="D4" r:id="rId1" xr:uid="{00000000-0004-0000-0300-000000000000}"/>
    <hyperlink ref="D7" r:id="rId2" xr:uid="{00000000-0004-0000-0300-000001000000}"/>
    <hyperlink ref="D10" r:id="rId3" xr:uid="{00000000-0004-0000-0300-000002000000}"/>
    <hyperlink ref="D13" r:id="rId4" xr:uid="{00000000-0004-0000-0300-000003000000}"/>
    <hyperlink ref="D5" r:id="rId5" xr:uid="{00000000-0004-0000-0300-000004000000}"/>
    <hyperlink ref="D8" r:id="rId6" xr:uid="{00000000-0004-0000-0300-000005000000}"/>
    <hyperlink ref="D11" r:id="rId7" xr:uid="{00000000-0004-0000-0300-000006000000}"/>
    <hyperlink ref="D14" r:id="rId8" xr:uid="{00000000-0004-0000-0300-000007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0"/>
  <sheetViews>
    <sheetView workbookViewId="0">
      <selection activeCell="F12" sqref="F12:I13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16384" width="9.109375" style="2"/>
  </cols>
  <sheetData>
    <row r="1" spans="1:25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s="40" customFormat="1" ht="44.1" customHeight="1">
      <c r="A2" s="77" t="s">
        <v>214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  <c r="X2" s="38" t="s">
        <v>0</v>
      </c>
      <c r="Y2" s="39" t="s">
        <v>0</v>
      </c>
    </row>
    <row r="3" spans="1:25" ht="31.8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</row>
    <row r="4" spans="1:25" ht="20.399999999999999">
      <c r="A4" s="84" t="s">
        <v>22</v>
      </c>
      <c r="B4" s="88">
        <v>44317</v>
      </c>
      <c r="C4" s="84" t="s">
        <v>38</v>
      </c>
      <c r="D4" s="6" t="s">
        <v>206</v>
      </c>
      <c r="E4" s="7">
        <v>44323.666785613401</v>
      </c>
      <c r="F4" s="7"/>
      <c r="G4" s="7"/>
      <c r="H4" s="7"/>
      <c r="I4" s="7"/>
      <c r="J4" s="8">
        <v>194</v>
      </c>
      <c r="K4" s="8">
        <v>186</v>
      </c>
      <c r="L4" s="9">
        <v>0.95876288659793796</v>
      </c>
      <c r="M4" s="10">
        <v>151</v>
      </c>
      <c r="N4" s="8">
        <v>87</v>
      </c>
      <c r="O4" s="9">
        <v>0.467741935483871</v>
      </c>
      <c r="P4" s="10">
        <v>58</v>
      </c>
      <c r="Q4" s="8">
        <v>51</v>
      </c>
      <c r="R4" s="9">
        <v>0.58620689655172398</v>
      </c>
      <c r="S4" s="9">
        <v>0.27419354838709697</v>
      </c>
      <c r="T4" s="9">
        <v>0.31182795698924698</v>
      </c>
      <c r="U4" s="9">
        <v>0.38410596026490101</v>
      </c>
      <c r="V4" s="11">
        <v>0</v>
      </c>
      <c r="W4" s="12" t="s">
        <v>207</v>
      </c>
      <c r="X4" s="3"/>
    </row>
    <row r="5" spans="1:25" ht="20.399999999999999">
      <c r="A5" s="86"/>
      <c r="B5" s="86"/>
      <c r="C5" s="87"/>
      <c r="D5" s="6" t="s">
        <v>208</v>
      </c>
      <c r="E5" s="7">
        <v>44325.666764895803</v>
      </c>
      <c r="F5" s="7"/>
      <c r="G5" s="7"/>
      <c r="H5" s="7"/>
      <c r="I5" s="7"/>
      <c r="J5" s="8">
        <v>189</v>
      </c>
      <c r="K5" s="8">
        <v>181</v>
      </c>
      <c r="L5" s="9">
        <v>0.95767195767195801</v>
      </c>
      <c r="M5" s="10">
        <v>111</v>
      </c>
      <c r="N5" s="8">
        <v>54</v>
      </c>
      <c r="O5" s="9">
        <v>0.29834254143646399</v>
      </c>
      <c r="P5" s="10">
        <v>29</v>
      </c>
      <c r="Q5" s="8">
        <v>27</v>
      </c>
      <c r="R5" s="9">
        <v>0.5</v>
      </c>
      <c r="S5" s="9">
        <v>0.149171270718232</v>
      </c>
      <c r="T5" s="9">
        <v>0.16022099447513799</v>
      </c>
      <c r="U5" s="9">
        <v>0.26126126126126098</v>
      </c>
      <c r="V5" s="11">
        <v>0.5</v>
      </c>
      <c r="W5" s="12" t="s">
        <v>194</v>
      </c>
      <c r="X5" s="3"/>
    </row>
    <row r="6" spans="1:25">
      <c r="A6" s="86"/>
      <c r="B6" s="86"/>
      <c r="C6" s="90" t="s">
        <v>43</v>
      </c>
      <c r="D6" s="81"/>
      <c r="E6" s="55" t="s">
        <v>0</v>
      </c>
      <c r="F6" s="55"/>
      <c r="G6" s="55"/>
      <c r="H6" s="55"/>
      <c r="I6" s="55"/>
      <c r="J6" s="15">
        <v>383</v>
      </c>
      <c r="K6" s="15">
        <v>367</v>
      </c>
      <c r="L6" s="16">
        <v>0.95822454308093996</v>
      </c>
      <c r="M6" s="17">
        <v>262</v>
      </c>
      <c r="N6" s="15">
        <v>141</v>
      </c>
      <c r="O6" s="16">
        <v>0.384196185286104</v>
      </c>
      <c r="P6" s="17">
        <v>87</v>
      </c>
      <c r="Q6" s="15">
        <v>78</v>
      </c>
      <c r="R6" s="16">
        <v>0.55319148936170204</v>
      </c>
      <c r="S6" s="16">
        <v>0.21253405994550401</v>
      </c>
      <c r="T6" s="16">
        <v>0.23705722070844701</v>
      </c>
      <c r="U6" s="16">
        <v>0.33206106870229002</v>
      </c>
      <c r="V6" s="55" t="s">
        <v>0</v>
      </c>
      <c r="W6" s="55" t="s">
        <v>0</v>
      </c>
      <c r="X6" s="3"/>
    </row>
    <row r="7" spans="1:25">
      <c r="A7" s="86"/>
      <c r="B7" s="86"/>
      <c r="C7" s="84" t="s">
        <v>44</v>
      </c>
      <c r="D7" s="6" t="s">
        <v>209</v>
      </c>
      <c r="E7" s="7">
        <v>44329.375387419001</v>
      </c>
      <c r="F7" s="7"/>
      <c r="G7" s="7"/>
      <c r="H7" s="7"/>
      <c r="I7" s="7"/>
      <c r="J7" s="8">
        <v>19968</v>
      </c>
      <c r="K7" s="8">
        <v>19901</v>
      </c>
      <c r="L7" s="9">
        <v>0.99664463141025605</v>
      </c>
      <c r="M7" s="10">
        <v>7357</v>
      </c>
      <c r="N7" s="8">
        <v>4099</v>
      </c>
      <c r="O7" s="9">
        <v>0.205969549268881</v>
      </c>
      <c r="P7" s="10">
        <v>1871</v>
      </c>
      <c r="Q7" s="8">
        <v>1040</v>
      </c>
      <c r="R7" s="9">
        <v>0.25372041961454</v>
      </c>
      <c r="S7" s="9">
        <v>5.2258680468318199E-2</v>
      </c>
      <c r="T7" s="9">
        <v>9.4015376111753202E-2</v>
      </c>
      <c r="U7" s="9">
        <v>0.25431561777898598</v>
      </c>
      <c r="V7" s="11">
        <v>0</v>
      </c>
      <c r="W7" s="12" t="s">
        <v>210</v>
      </c>
      <c r="X7" s="3"/>
    </row>
    <row r="8" spans="1:25">
      <c r="A8" s="86"/>
      <c r="B8" s="86"/>
      <c r="C8" s="91"/>
      <c r="D8" s="6" t="s">
        <v>209</v>
      </c>
      <c r="E8" s="7">
        <v>44329.375387419001</v>
      </c>
      <c r="F8" s="41" t="s">
        <v>215</v>
      </c>
      <c r="G8" s="42">
        <v>7</v>
      </c>
      <c r="H8" s="43">
        <f>G8/P$7</f>
        <v>3.7413148049171567E-3</v>
      </c>
      <c r="I8" s="43">
        <f>+G8/K$7</f>
        <v>3.5174111853675694E-4</v>
      </c>
      <c r="J8" s="8">
        <v>19968</v>
      </c>
      <c r="K8" s="8">
        <v>19901</v>
      </c>
      <c r="L8" s="9">
        <v>0.99664463141025605</v>
      </c>
      <c r="M8" s="10">
        <v>7357</v>
      </c>
      <c r="N8" s="8">
        <v>4099</v>
      </c>
      <c r="O8" s="9">
        <v>0.205969549268881</v>
      </c>
      <c r="P8" s="10">
        <v>1871</v>
      </c>
      <c r="Q8" s="8">
        <v>1040</v>
      </c>
      <c r="R8" s="9">
        <v>0.25372041961454</v>
      </c>
      <c r="S8" s="9">
        <v>5.2258680468318199E-2</v>
      </c>
      <c r="T8" s="9">
        <v>9.4015376111753202E-2</v>
      </c>
      <c r="U8" s="9">
        <v>0.25431561777898598</v>
      </c>
      <c r="V8" s="11">
        <v>0</v>
      </c>
      <c r="W8" s="12"/>
      <c r="X8" s="3"/>
    </row>
    <row r="9" spans="1:25">
      <c r="A9" s="86"/>
      <c r="B9" s="86"/>
      <c r="C9" s="91"/>
      <c r="D9" s="6" t="s">
        <v>209</v>
      </c>
      <c r="E9" s="7">
        <v>44329.375387419001</v>
      </c>
      <c r="F9" s="41" t="s">
        <v>216</v>
      </c>
      <c r="G9" s="42">
        <v>13</v>
      </c>
      <c r="H9" s="43">
        <f>G9/P$7</f>
        <v>6.9481560662747197E-3</v>
      </c>
      <c r="I9" s="43">
        <f>+G9/K$7</f>
        <v>6.5323350585397722E-4</v>
      </c>
      <c r="J9" s="8">
        <v>19968</v>
      </c>
      <c r="K9" s="8">
        <v>19901</v>
      </c>
      <c r="L9" s="9">
        <v>0.99664463141025605</v>
      </c>
      <c r="M9" s="10">
        <v>7357</v>
      </c>
      <c r="N9" s="8">
        <v>4099</v>
      </c>
      <c r="O9" s="9">
        <v>0.205969549268881</v>
      </c>
      <c r="P9" s="10">
        <v>1871</v>
      </c>
      <c r="Q9" s="8">
        <v>1040</v>
      </c>
      <c r="R9" s="9">
        <v>0.25372041961454</v>
      </c>
      <c r="S9" s="9">
        <v>5.2258680468318199E-2</v>
      </c>
      <c r="T9" s="9">
        <v>9.4015376111753202E-2</v>
      </c>
      <c r="U9" s="9">
        <v>0.25431561777898598</v>
      </c>
      <c r="V9" s="11">
        <v>0</v>
      </c>
      <c r="W9" s="12"/>
      <c r="X9" s="3"/>
    </row>
    <row r="10" spans="1:25">
      <c r="A10" s="86"/>
      <c r="B10" s="86"/>
      <c r="C10" s="91"/>
      <c r="D10" s="6"/>
      <c r="E10" s="7"/>
      <c r="F10" s="7"/>
      <c r="G10" s="7"/>
      <c r="H10" s="7"/>
      <c r="I10" s="7"/>
      <c r="J10" s="8"/>
      <c r="K10" s="8"/>
      <c r="L10" s="9"/>
      <c r="M10" s="10"/>
      <c r="N10" s="8"/>
      <c r="O10" s="9"/>
      <c r="P10" s="10"/>
      <c r="Q10" s="8"/>
      <c r="R10" s="9"/>
      <c r="S10" s="9"/>
      <c r="T10" s="9"/>
      <c r="U10" s="9"/>
      <c r="V10" s="11"/>
      <c r="W10" s="12"/>
      <c r="X10" s="3"/>
    </row>
    <row r="11" spans="1:25">
      <c r="A11" s="86"/>
      <c r="B11" s="86"/>
      <c r="C11" s="87"/>
      <c r="D11" s="6" t="s">
        <v>211</v>
      </c>
      <c r="E11" s="7">
        <v>44343.5559426736</v>
      </c>
      <c r="F11" s="7"/>
      <c r="G11" s="7"/>
      <c r="H11" s="7"/>
      <c r="I11" s="7"/>
      <c r="J11" s="8">
        <v>40162</v>
      </c>
      <c r="K11" s="8">
        <v>39450</v>
      </c>
      <c r="L11" s="9">
        <v>0.98227179921318697</v>
      </c>
      <c r="M11" s="10">
        <v>10170</v>
      </c>
      <c r="N11" s="8">
        <v>5298</v>
      </c>
      <c r="O11" s="9">
        <v>0.134296577946768</v>
      </c>
      <c r="P11" s="10">
        <v>3063</v>
      </c>
      <c r="Q11" s="8">
        <v>1979</v>
      </c>
      <c r="R11" s="9">
        <v>0.37353718384295997</v>
      </c>
      <c r="S11" s="9">
        <v>5.0164765525982299E-2</v>
      </c>
      <c r="T11" s="9">
        <v>7.7642585551330801E-2</v>
      </c>
      <c r="U11" s="9">
        <v>0.30117994100294998</v>
      </c>
      <c r="V11" s="11">
        <v>0</v>
      </c>
      <c r="W11" s="12" t="s">
        <v>212</v>
      </c>
      <c r="X11" s="3"/>
    </row>
    <row r="12" spans="1:25">
      <c r="A12" s="86"/>
      <c r="B12" s="86"/>
      <c r="C12" s="56"/>
      <c r="D12" s="6" t="s">
        <v>211</v>
      </c>
      <c r="E12" s="7">
        <v>44343.5559426736</v>
      </c>
      <c r="F12" s="41" t="s">
        <v>217</v>
      </c>
      <c r="G12" s="42">
        <v>33</v>
      </c>
      <c r="H12" s="43">
        <f>G12/P$11</f>
        <v>1.0773751224289911E-2</v>
      </c>
      <c r="I12" s="43">
        <f>+G12/K$11</f>
        <v>8.3650190114068444E-4</v>
      </c>
      <c r="J12" s="8">
        <v>40162</v>
      </c>
      <c r="K12" s="8">
        <v>39450</v>
      </c>
      <c r="L12" s="9">
        <v>0.98227179921318697</v>
      </c>
      <c r="M12" s="10">
        <v>10170</v>
      </c>
      <c r="N12" s="8">
        <v>5298</v>
      </c>
      <c r="O12" s="9">
        <v>0.134296577946768</v>
      </c>
      <c r="P12" s="10">
        <v>3063</v>
      </c>
      <c r="Q12" s="8">
        <v>1979</v>
      </c>
      <c r="R12" s="9">
        <v>0.37353718384295997</v>
      </c>
      <c r="S12" s="9">
        <v>5.0164765525982299E-2</v>
      </c>
      <c r="T12" s="9">
        <v>7.7642585551330801E-2</v>
      </c>
      <c r="U12" s="9">
        <v>0.30117994100294998</v>
      </c>
      <c r="V12" s="11">
        <v>0</v>
      </c>
      <c r="W12" s="12"/>
      <c r="X12" s="3"/>
    </row>
    <row r="13" spans="1:25">
      <c r="A13" s="86"/>
      <c r="B13" s="86"/>
      <c r="C13" s="56"/>
      <c r="D13" s="6" t="s">
        <v>211</v>
      </c>
      <c r="E13" s="7">
        <v>44343.5559426736</v>
      </c>
      <c r="F13" s="41" t="s">
        <v>218</v>
      </c>
      <c r="G13" s="42">
        <v>16</v>
      </c>
      <c r="H13" s="43">
        <f t="shared" ref="H13:H15" si="0">G13/P$11</f>
        <v>5.2236369572314723E-3</v>
      </c>
      <c r="I13" s="43">
        <f t="shared" ref="I13:I15" si="1">+G13/K$11</f>
        <v>4.0557667934093788E-4</v>
      </c>
      <c r="J13" s="8">
        <v>40162</v>
      </c>
      <c r="K13" s="8">
        <v>39450</v>
      </c>
      <c r="L13" s="9">
        <v>0.98227179921318697</v>
      </c>
      <c r="M13" s="10">
        <v>10170</v>
      </c>
      <c r="N13" s="8">
        <v>5298</v>
      </c>
      <c r="O13" s="9">
        <v>0.134296577946768</v>
      </c>
      <c r="P13" s="10">
        <v>3063</v>
      </c>
      <c r="Q13" s="8">
        <v>1979</v>
      </c>
      <c r="R13" s="9">
        <v>0.37353718384295997</v>
      </c>
      <c r="S13" s="9">
        <v>5.0164765525982299E-2</v>
      </c>
      <c r="T13" s="9">
        <v>7.7642585551330801E-2</v>
      </c>
      <c r="U13" s="9">
        <v>0.30117994100294998</v>
      </c>
      <c r="V13" s="11">
        <v>0</v>
      </c>
      <c r="W13" s="12"/>
      <c r="X13" s="3"/>
    </row>
    <row r="14" spans="1:25">
      <c r="A14" s="86"/>
      <c r="B14" s="86"/>
      <c r="C14" s="56"/>
      <c r="D14" s="6" t="s">
        <v>211</v>
      </c>
      <c r="E14" s="7">
        <v>44343.5559426736</v>
      </c>
      <c r="F14" s="41" t="s">
        <v>215</v>
      </c>
      <c r="G14" s="42">
        <v>15</v>
      </c>
      <c r="H14" s="43">
        <f t="shared" si="0"/>
        <v>4.8971596474045058E-3</v>
      </c>
      <c r="I14" s="43">
        <f t="shared" si="1"/>
        <v>3.8022813688212925E-4</v>
      </c>
      <c r="J14" s="8">
        <v>40162</v>
      </c>
      <c r="K14" s="8">
        <v>39450</v>
      </c>
      <c r="L14" s="9">
        <v>0.98227179921318697</v>
      </c>
      <c r="M14" s="10">
        <v>10170</v>
      </c>
      <c r="N14" s="8">
        <v>5298</v>
      </c>
      <c r="O14" s="9">
        <v>0.134296577946768</v>
      </c>
      <c r="P14" s="10">
        <v>3063</v>
      </c>
      <c r="Q14" s="8">
        <v>1979</v>
      </c>
      <c r="R14" s="9">
        <v>0.37353718384295997</v>
      </c>
      <c r="S14" s="9">
        <v>5.0164765525982299E-2</v>
      </c>
      <c r="T14" s="9">
        <v>7.7642585551330801E-2</v>
      </c>
      <c r="U14" s="9">
        <v>0.30117994100294998</v>
      </c>
      <c r="V14" s="11">
        <v>0</v>
      </c>
      <c r="W14" s="12"/>
      <c r="X14" s="3"/>
    </row>
    <row r="15" spans="1:25">
      <c r="A15" s="86"/>
      <c r="B15" s="86"/>
      <c r="C15" s="56"/>
      <c r="D15" s="6" t="s">
        <v>211</v>
      </c>
      <c r="E15" s="7">
        <v>44343.5559426736</v>
      </c>
      <c r="F15" s="41" t="s">
        <v>216</v>
      </c>
      <c r="G15" s="42">
        <v>7</v>
      </c>
      <c r="H15" s="43">
        <f t="shared" si="0"/>
        <v>2.2853411687887692E-3</v>
      </c>
      <c r="I15" s="43">
        <f t="shared" si="1"/>
        <v>1.7743979721166034E-4</v>
      </c>
      <c r="J15" s="8">
        <v>40162</v>
      </c>
      <c r="K15" s="8">
        <v>39450</v>
      </c>
      <c r="L15" s="9">
        <v>0.98227179921318697</v>
      </c>
      <c r="M15" s="10">
        <v>10170</v>
      </c>
      <c r="N15" s="8">
        <v>5298</v>
      </c>
      <c r="O15" s="9">
        <v>0.134296577946768</v>
      </c>
      <c r="P15" s="10">
        <v>3063</v>
      </c>
      <c r="Q15" s="8">
        <v>1979</v>
      </c>
      <c r="R15" s="9">
        <v>0.37353718384295997</v>
      </c>
      <c r="S15" s="9">
        <v>5.0164765525982299E-2</v>
      </c>
      <c r="T15" s="9">
        <v>7.7642585551330801E-2</v>
      </c>
      <c r="U15" s="9">
        <v>0.30117994100294998</v>
      </c>
      <c r="V15" s="11">
        <v>0</v>
      </c>
      <c r="W15" s="12"/>
      <c r="X15" s="3"/>
    </row>
    <row r="16" spans="1:25">
      <c r="A16" s="86"/>
      <c r="B16" s="87"/>
      <c r="C16" s="90" t="s">
        <v>199</v>
      </c>
      <c r="D16" s="81"/>
      <c r="E16" s="55" t="s">
        <v>0</v>
      </c>
      <c r="F16" s="55"/>
      <c r="G16" s="55"/>
      <c r="H16" s="55"/>
      <c r="I16" s="55"/>
      <c r="J16" s="15">
        <v>60130</v>
      </c>
      <c r="K16" s="15">
        <v>59351</v>
      </c>
      <c r="L16" s="16">
        <v>0.987044736404457</v>
      </c>
      <c r="M16" s="17">
        <v>17527</v>
      </c>
      <c r="N16" s="15">
        <v>9397</v>
      </c>
      <c r="O16" s="16">
        <v>0.15832926151202201</v>
      </c>
      <c r="P16" s="17">
        <v>4934</v>
      </c>
      <c r="Q16" s="15">
        <v>3019</v>
      </c>
      <c r="R16" s="16">
        <v>0.32127274662126198</v>
      </c>
      <c r="S16" s="16">
        <v>5.0866876716483302E-2</v>
      </c>
      <c r="T16" s="16">
        <v>8.3132550420380494E-2</v>
      </c>
      <c r="U16" s="16">
        <v>0.28150852969703899</v>
      </c>
      <c r="V16" s="55" t="s">
        <v>0</v>
      </c>
      <c r="W16" s="55" t="s">
        <v>0</v>
      </c>
      <c r="X16" s="3"/>
    </row>
    <row r="17" spans="1:24">
      <c r="A17" s="87"/>
      <c r="B17" s="79" t="s">
        <v>213</v>
      </c>
      <c r="C17" s="80"/>
      <c r="D17" s="81"/>
      <c r="E17" s="18" t="s">
        <v>0</v>
      </c>
      <c r="F17" s="18"/>
      <c r="G17" s="18"/>
      <c r="H17" s="18"/>
      <c r="I17" s="18"/>
      <c r="J17" s="19">
        <v>60513</v>
      </c>
      <c r="K17" s="19">
        <v>59718</v>
      </c>
      <c r="L17" s="20">
        <v>0.98686232710326705</v>
      </c>
      <c r="M17" s="21">
        <v>17789</v>
      </c>
      <c r="N17" s="19">
        <v>9538</v>
      </c>
      <c r="O17" s="20">
        <v>0.159717338156</v>
      </c>
      <c r="P17" s="21">
        <v>5021</v>
      </c>
      <c r="Q17" s="19">
        <v>3097</v>
      </c>
      <c r="R17" s="20">
        <v>0.32470119521912399</v>
      </c>
      <c r="S17" s="20">
        <v>5.1860410596470098E-2</v>
      </c>
      <c r="T17" s="20">
        <v>8.4078502294115703E-2</v>
      </c>
      <c r="U17" s="20">
        <v>0.28225307774467401</v>
      </c>
      <c r="V17" s="18" t="s">
        <v>0</v>
      </c>
      <c r="W17" s="18" t="s">
        <v>0</v>
      </c>
      <c r="X17" s="3"/>
    </row>
    <row r="18" spans="1:24">
      <c r="A18" s="82" t="s">
        <v>201</v>
      </c>
      <c r="B18" s="80"/>
      <c r="C18" s="80"/>
      <c r="D18" s="81"/>
      <c r="E18" s="53" t="s">
        <v>0</v>
      </c>
      <c r="F18" s="53"/>
      <c r="G18" s="53"/>
      <c r="H18" s="53"/>
      <c r="I18" s="53"/>
      <c r="J18" s="23">
        <v>60513</v>
      </c>
      <c r="K18" s="23">
        <v>59718</v>
      </c>
      <c r="L18" s="24">
        <v>0.98686232710326705</v>
      </c>
      <c r="M18" s="25">
        <v>17789</v>
      </c>
      <c r="N18" s="23">
        <v>9538</v>
      </c>
      <c r="O18" s="24">
        <v>0.159717338156</v>
      </c>
      <c r="P18" s="25">
        <v>5021</v>
      </c>
      <c r="Q18" s="23">
        <v>3097</v>
      </c>
      <c r="R18" s="24">
        <v>0.32470119521912399</v>
      </c>
      <c r="S18" s="24">
        <v>5.1860410596470098E-2</v>
      </c>
      <c r="T18" s="24">
        <v>8.4078502294115703E-2</v>
      </c>
      <c r="U18" s="24">
        <v>0.28225307774467401</v>
      </c>
      <c r="V18" s="53" t="s">
        <v>0</v>
      </c>
      <c r="W18" s="53" t="s">
        <v>0</v>
      </c>
      <c r="X18" s="3"/>
    </row>
    <row r="19" spans="1:24">
      <c r="A19" s="83" t="s">
        <v>202</v>
      </c>
      <c r="B19" s="80"/>
      <c r="C19" s="80"/>
      <c r="D19" s="81"/>
      <c r="E19" s="54" t="s">
        <v>0</v>
      </c>
      <c r="F19" s="54"/>
      <c r="G19" s="54"/>
      <c r="H19" s="54"/>
      <c r="I19" s="54"/>
      <c r="J19" s="27">
        <v>60513</v>
      </c>
      <c r="K19" s="27">
        <v>59718</v>
      </c>
      <c r="L19" s="28">
        <v>0.98686232710326705</v>
      </c>
      <c r="M19" s="29">
        <v>17789</v>
      </c>
      <c r="N19" s="27">
        <v>9538</v>
      </c>
      <c r="O19" s="28">
        <v>0.159717338156</v>
      </c>
      <c r="P19" s="29">
        <v>5021</v>
      </c>
      <c r="Q19" s="27">
        <v>3097</v>
      </c>
      <c r="R19" s="28">
        <v>0.32470119521912399</v>
      </c>
      <c r="S19" s="28">
        <v>5.1860410596470098E-2</v>
      </c>
      <c r="T19" s="28">
        <v>8.4078502294115703E-2</v>
      </c>
      <c r="U19" s="28">
        <v>0.28225307774467401</v>
      </c>
      <c r="V19" s="54" t="s">
        <v>0</v>
      </c>
      <c r="W19" s="54" t="s">
        <v>0</v>
      </c>
      <c r="X19" s="3"/>
    </row>
    <row r="20" spans="1:24" ht="0" hidden="1" customHeight="1"/>
  </sheetData>
  <autoFilter ref="A3:W3" xr:uid="{00000000-0009-0000-0000-000004000000}"/>
  <mergeCells count="10">
    <mergeCell ref="A18:D18"/>
    <mergeCell ref="A19:D19"/>
    <mergeCell ref="A2:E2"/>
    <mergeCell ref="A4:A17"/>
    <mergeCell ref="B4:B16"/>
    <mergeCell ref="C4:C5"/>
    <mergeCell ref="C6:D6"/>
    <mergeCell ref="C7:C11"/>
    <mergeCell ref="C16:D16"/>
    <mergeCell ref="B17:D17"/>
  </mergeCells>
  <hyperlinks>
    <hyperlink ref="D4" r:id="rId1" xr:uid="{00000000-0004-0000-0400-000000000000}"/>
    <hyperlink ref="D5" r:id="rId2" xr:uid="{00000000-0004-0000-0400-000001000000}"/>
    <hyperlink ref="D7" r:id="rId3" xr:uid="{00000000-0004-0000-0400-000002000000}"/>
    <hyperlink ref="D11" r:id="rId4" xr:uid="{00000000-0004-0000-0400-000003000000}"/>
    <hyperlink ref="D8" r:id="rId5" xr:uid="{00000000-0004-0000-0400-000004000000}"/>
    <hyperlink ref="D9" r:id="rId6" xr:uid="{00000000-0004-0000-0400-000005000000}"/>
    <hyperlink ref="D12" r:id="rId7" xr:uid="{00000000-0004-0000-0400-000006000000}"/>
    <hyperlink ref="D13" r:id="rId8" xr:uid="{00000000-0004-0000-0400-000007000000}"/>
    <hyperlink ref="D14" r:id="rId9" xr:uid="{00000000-0004-0000-0400-000008000000}"/>
    <hyperlink ref="D15" r:id="rId10" xr:uid="{00000000-0004-0000-0400-000009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3C63-6293-4BA5-AE34-AD08258FB63F}">
  <dimension ref="A1:Y18"/>
  <sheetViews>
    <sheetView topLeftCell="C1" workbookViewId="0">
      <selection activeCell="F8" sqref="F8:I8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/>
    <col min="12" max="12" width="9.21875" style="58" customWidth="1"/>
    <col min="13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24" width="5.88671875" style="58" customWidth="1"/>
    <col min="25" max="25" width="255" style="58" customWidth="1"/>
    <col min="26" max="16384" width="8.88671875" style="58"/>
  </cols>
  <sheetData>
    <row r="1" spans="1:25" ht="1.0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40" customFormat="1" ht="44.1" customHeight="1">
      <c r="A2" s="77" t="s">
        <v>237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  <c r="X2" s="38" t="s">
        <v>0</v>
      </c>
      <c r="Y2" s="39" t="s">
        <v>0</v>
      </c>
    </row>
    <row r="3" spans="1:25" ht="31.8">
      <c r="A3" s="59" t="s">
        <v>1</v>
      </c>
      <c r="B3" s="60" t="s">
        <v>2</v>
      </c>
      <c r="C3" s="59" t="s">
        <v>3</v>
      </c>
      <c r="D3" s="59" t="s">
        <v>4</v>
      </c>
      <c r="E3" s="60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60" t="s">
        <v>6</v>
      </c>
      <c r="K3" s="60" t="s">
        <v>7</v>
      </c>
      <c r="L3" s="60" t="s">
        <v>8</v>
      </c>
      <c r="M3" s="60" t="s">
        <v>11</v>
      </c>
      <c r="N3" s="60" t="s">
        <v>9</v>
      </c>
      <c r="O3" s="60" t="s">
        <v>10</v>
      </c>
      <c r="P3" s="60" t="s">
        <v>15</v>
      </c>
      <c r="Q3" s="60" t="s">
        <v>12</v>
      </c>
      <c r="R3" s="60" t="s">
        <v>14</v>
      </c>
      <c r="S3" s="60" t="s">
        <v>13</v>
      </c>
      <c r="T3" s="60" t="s">
        <v>16</v>
      </c>
      <c r="U3" s="60" t="s">
        <v>17</v>
      </c>
      <c r="V3" s="60" t="s">
        <v>20</v>
      </c>
      <c r="W3" s="60" t="s">
        <v>21</v>
      </c>
      <c r="X3" s="57"/>
      <c r="Y3" s="57"/>
    </row>
    <row r="4" spans="1:25" ht="20.399999999999999">
      <c r="A4" s="96" t="s">
        <v>22</v>
      </c>
      <c r="B4" s="88">
        <v>44348</v>
      </c>
      <c r="C4" s="96" t="s">
        <v>38</v>
      </c>
      <c r="D4" s="61" t="s">
        <v>219</v>
      </c>
      <c r="E4" s="7">
        <v>44365.666862580998</v>
      </c>
      <c r="F4" s="7"/>
      <c r="G4" s="7"/>
      <c r="H4" s="7"/>
      <c r="I4" s="7"/>
      <c r="J4" s="8">
        <v>339</v>
      </c>
      <c r="K4" s="8">
        <v>329</v>
      </c>
      <c r="L4" s="9">
        <v>0.97050147492625405</v>
      </c>
      <c r="M4" s="10">
        <v>415</v>
      </c>
      <c r="N4" s="8">
        <v>176</v>
      </c>
      <c r="O4" s="9">
        <v>0.53495440729483301</v>
      </c>
      <c r="P4" s="10">
        <v>102</v>
      </c>
      <c r="Q4" s="8">
        <v>88</v>
      </c>
      <c r="R4" s="9">
        <v>0.5</v>
      </c>
      <c r="S4" s="9">
        <v>0.26747720364741601</v>
      </c>
      <c r="T4" s="9">
        <v>0.31003039513677799</v>
      </c>
      <c r="U4" s="9">
        <v>0.24578313253011999</v>
      </c>
      <c r="V4" s="11">
        <v>0</v>
      </c>
      <c r="W4" s="62" t="s">
        <v>220</v>
      </c>
      <c r="X4" s="57"/>
      <c r="Y4" s="57"/>
    </row>
    <row r="5" spans="1:25" ht="20.399999999999999">
      <c r="A5" s="97"/>
      <c r="B5" s="97"/>
      <c r="C5" s="98"/>
      <c r="D5" s="61" t="s">
        <v>221</v>
      </c>
      <c r="E5" s="7">
        <v>44367.666840659702</v>
      </c>
      <c r="F5" s="7"/>
      <c r="G5" s="7"/>
      <c r="H5" s="7"/>
      <c r="I5" s="7"/>
      <c r="J5" s="8">
        <v>283</v>
      </c>
      <c r="K5" s="8">
        <v>274</v>
      </c>
      <c r="L5" s="9">
        <v>0.96819787985865702</v>
      </c>
      <c r="M5" s="10">
        <v>264</v>
      </c>
      <c r="N5" s="8">
        <v>123</v>
      </c>
      <c r="O5" s="9">
        <v>0.44890510948905099</v>
      </c>
      <c r="P5" s="10">
        <v>57</v>
      </c>
      <c r="Q5" s="8">
        <v>52</v>
      </c>
      <c r="R5" s="9">
        <v>0.422764227642276</v>
      </c>
      <c r="S5" s="9">
        <v>0.18978102189780999</v>
      </c>
      <c r="T5" s="9">
        <v>0.20802919708029199</v>
      </c>
      <c r="U5" s="9">
        <v>0.21590909090909099</v>
      </c>
      <c r="V5" s="11">
        <v>0.5</v>
      </c>
      <c r="W5" s="62" t="s">
        <v>194</v>
      </c>
      <c r="X5" s="57"/>
      <c r="Y5" s="57"/>
    </row>
    <row r="6" spans="1:25">
      <c r="A6" s="97"/>
      <c r="B6" s="97"/>
      <c r="C6" s="99" t="s">
        <v>43</v>
      </c>
      <c r="D6" s="94"/>
      <c r="E6" s="63" t="s">
        <v>0</v>
      </c>
      <c r="F6" s="63"/>
      <c r="G6" s="63"/>
      <c r="H6" s="63"/>
      <c r="I6" s="63"/>
      <c r="J6" s="15">
        <v>622</v>
      </c>
      <c r="K6" s="15">
        <v>603</v>
      </c>
      <c r="L6" s="16">
        <v>0.96945337620578798</v>
      </c>
      <c r="M6" s="17">
        <v>679</v>
      </c>
      <c r="N6" s="15">
        <v>299</v>
      </c>
      <c r="O6" s="16">
        <v>0.49585406301824198</v>
      </c>
      <c r="P6" s="17">
        <v>159</v>
      </c>
      <c r="Q6" s="15">
        <v>140</v>
      </c>
      <c r="R6" s="16">
        <v>0.46822742474916401</v>
      </c>
      <c r="S6" s="16">
        <v>0.23217247097844099</v>
      </c>
      <c r="T6" s="16">
        <v>0.26368159203980102</v>
      </c>
      <c r="U6" s="16">
        <v>0.23416789396170801</v>
      </c>
      <c r="V6" s="63" t="s">
        <v>0</v>
      </c>
      <c r="W6" s="63" t="s">
        <v>0</v>
      </c>
      <c r="X6" s="57"/>
      <c r="Y6" s="57"/>
    </row>
    <row r="7" spans="1:25" ht="20.399999999999999">
      <c r="A7" s="97"/>
      <c r="B7" s="97"/>
      <c r="C7" s="96" t="s">
        <v>44</v>
      </c>
      <c r="D7" s="61" t="s">
        <v>222</v>
      </c>
      <c r="E7" s="7">
        <v>44357.375408067099</v>
      </c>
      <c r="F7" s="7"/>
      <c r="G7" s="7"/>
      <c r="H7" s="7"/>
      <c r="I7" s="7"/>
      <c r="J7" s="8">
        <v>40039</v>
      </c>
      <c r="K7" s="8">
        <v>39435</v>
      </c>
      <c r="L7" s="9">
        <v>0.98491470815954396</v>
      </c>
      <c r="M7" s="10">
        <v>9558</v>
      </c>
      <c r="N7" s="8">
        <v>4798</v>
      </c>
      <c r="O7" s="9">
        <v>0.121668568530493</v>
      </c>
      <c r="P7" s="10">
        <v>2464</v>
      </c>
      <c r="Q7" s="8">
        <v>1542</v>
      </c>
      <c r="R7" s="9">
        <v>0.321383909962484</v>
      </c>
      <c r="S7" s="9">
        <v>3.9102320273868403E-2</v>
      </c>
      <c r="T7" s="9">
        <v>6.2482566248256599E-2</v>
      </c>
      <c r="U7" s="9">
        <v>0.25779451768152301</v>
      </c>
      <c r="V7" s="11">
        <v>0.2</v>
      </c>
      <c r="W7" s="62" t="s">
        <v>223</v>
      </c>
      <c r="X7" s="57"/>
      <c r="Y7" s="57"/>
    </row>
    <row r="8" spans="1:25">
      <c r="A8" s="97"/>
      <c r="B8" s="97"/>
      <c r="C8" s="100"/>
      <c r="D8" s="61" t="s">
        <v>222</v>
      </c>
      <c r="E8" s="7">
        <v>44357.375408067099</v>
      </c>
      <c r="F8" s="41" t="s">
        <v>217</v>
      </c>
      <c r="G8" s="42">
        <v>23</v>
      </c>
      <c r="H8" s="43">
        <f>G8/P$7</f>
        <v>9.3344155844155841E-3</v>
      </c>
      <c r="I8" s="43">
        <f>+G8/K$7</f>
        <v>5.8323824014200581E-4</v>
      </c>
      <c r="J8" s="8">
        <v>40039</v>
      </c>
      <c r="K8" s="8">
        <v>39435</v>
      </c>
      <c r="L8" s="9">
        <v>0.98491470815954396</v>
      </c>
      <c r="M8" s="10">
        <v>9558</v>
      </c>
      <c r="N8" s="8">
        <v>4798</v>
      </c>
      <c r="O8" s="9">
        <v>0.121668568530493</v>
      </c>
      <c r="P8" s="10">
        <v>2464</v>
      </c>
      <c r="Q8" s="8">
        <v>1542</v>
      </c>
      <c r="R8" s="9">
        <v>0.321383909962484</v>
      </c>
      <c r="S8" s="9">
        <v>3.9102320273868403E-2</v>
      </c>
      <c r="T8" s="9">
        <v>6.2482566248256599E-2</v>
      </c>
      <c r="U8" s="9">
        <v>0.25779451768152301</v>
      </c>
      <c r="V8" s="11">
        <v>0.2</v>
      </c>
      <c r="W8" s="62"/>
      <c r="X8" s="57"/>
      <c r="Y8" s="57"/>
    </row>
    <row r="9" spans="1:25">
      <c r="A9" s="97"/>
      <c r="B9" s="97"/>
      <c r="C9" s="100"/>
      <c r="D9" s="61" t="s">
        <v>222</v>
      </c>
      <c r="E9" s="7">
        <v>44357.375408067099</v>
      </c>
      <c r="F9" s="41" t="s">
        <v>218</v>
      </c>
      <c r="G9" s="42">
        <v>14</v>
      </c>
      <c r="H9" s="43">
        <f>G9/P$7</f>
        <v>5.681818181818182E-3</v>
      </c>
      <c r="I9" s="43">
        <f>+G9/K$7</f>
        <v>3.5501458095600353E-4</v>
      </c>
      <c r="J9" s="8">
        <v>40039</v>
      </c>
      <c r="K9" s="8">
        <v>39435</v>
      </c>
      <c r="L9" s="9">
        <v>0.98491470815954396</v>
      </c>
      <c r="M9" s="10">
        <v>9558</v>
      </c>
      <c r="N9" s="8">
        <v>4798</v>
      </c>
      <c r="O9" s="9">
        <v>0.121668568530493</v>
      </c>
      <c r="P9" s="10">
        <v>2464</v>
      </c>
      <c r="Q9" s="8">
        <v>1542</v>
      </c>
      <c r="R9" s="9">
        <v>0.321383909962484</v>
      </c>
      <c r="S9" s="9">
        <v>3.9102320273868403E-2</v>
      </c>
      <c r="T9" s="9">
        <v>6.2482566248256599E-2</v>
      </c>
      <c r="U9" s="9">
        <v>0.25779451768152301</v>
      </c>
      <c r="V9" s="11">
        <v>0.2</v>
      </c>
      <c r="W9" s="62"/>
      <c r="X9" s="57"/>
      <c r="Y9" s="57"/>
    </row>
    <row r="10" spans="1:25">
      <c r="A10" s="97"/>
      <c r="B10" s="97"/>
      <c r="C10" s="100"/>
      <c r="D10" s="61"/>
      <c r="E10" s="7"/>
      <c r="F10" s="7"/>
      <c r="G10" s="7"/>
      <c r="H10" s="7"/>
      <c r="I10" s="7"/>
      <c r="J10" s="8"/>
      <c r="K10" s="8"/>
      <c r="L10" s="9"/>
      <c r="M10" s="10"/>
      <c r="N10" s="8"/>
      <c r="O10" s="9"/>
      <c r="P10" s="10"/>
      <c r="Q10" s="8"/>
      <c r="R10" s="9"/>
      <c r="S10" s="9"/>
      <c r="T10" s="9"/>
      <c r="U10" s="9"/>
      <c r="V10" s="11"/>
      <c r="W10" s="62"/>
      <c r="X10" s="57"/>
      <c r="Y10" s="57"/>
    </row>
    <row r="11" spans="1:25" ht="20.399999999999999">
      <c r="A11" s="97"/>
      <c r="B11" s="97"/>
      <c r="C11" s="98"/>
      <c r="D11" s="61" t="s">
        <v>224</v>
      </c>
      <c r="E11" s="7">
        <v>44371.375771840299</v>
      </c>
      <c r="F11" s="7"/>
      <c r="G11" s="7"/>
      <c r="H11" s="7"/>
      <c r="I11" s="7"/>
      <c r="J11" s="8">
        <v>39944</v>
      </c>
      <c r="K11" s="8">
        <v>39399</v>
      </c>
      <c r="L11" s="9">
        <v>0.98635589825756098</v>
      </c>
      <c r="M11" s="10">
        <v>8332</v>
      </c>
      <c r="N11" s="8">
        <v>4538</v>
      </c>
      <c r="O11" s="9">
        <v>0.115180588339806</v>
      </c>
      <c r="P11" s="10">
        <v>2062</v>
      </c>
      <c r="Q11" s="8">
        <v>1298</v>
      </c>
      <c r="R11" s="9">
        <v>0.28602908770383401</v>
      </c>
      <c r="S11" s="9">
        <v>3.2944998604025499E-2</v>
      </c>
      <c r="T11" s="9">
        <v>5.2336353714561301E-2</v>
      </c>
      <c r="U11" s="9">
        <v>0.24747959673547801</v>
      </c>
      <c r="V11" s="11">
        <v>0.2</v>
      </c>
      <c r="W11" s="62" t="s">
        <v>225</v>
      </c>
      <c r="X11" s="57"/>
      <c r="Y11" s="57"/>
    </row>
    <row r="12" spans="1:25">
      <c r="A12" s="97"/>
      <c r="B12" s="97"/>
      <c r="C12" s="67"/>
      <c r="D12" s="61" t="s">
        <v>224</v>
      </c>
      <c r="E12" s="7">
        <v>44371.375771840299</v>
      </c>
      <c r="F12" s="41" t="s">
        <v>217</v>
      </c>
      <c r="G12" s="42">
        <v>23</v>
      </c>
      <c r="H12" s="43">
        <f>G12/P$7</f>
        <v>9.3344155844155841E-3</v>
      </c>
      <c r="I12" s="43">
        <f>+G12/K$7</f>
        <v>5.8323824014200581E-4</v>
      </c>
      <c r="J12" s="8">
        <v>39944</v>
      </c>
      <c r="K12" s="8">
        <v>39399</v>
      </c>
      <c r="L12" s="9">
        <v>0.98635589825756098</v>
      </c>
      <c r="M12" s="10">
        <v>8332</v>
      </c>
      <c r="N12" s="8">
        <v>4538</v>
      </c>
      <c r="O12" s="9">
        <v>0.115180588339806</v>
      </c>
      <c r="P12" s="10">
        <v>2062</v>
      </c>
      <c r="Q12" s="8">
        <v>1298</v>
      </c>
      <c r="R12" s="9">
        <v>0.28602908770383401</v>
      </c>
      <c r="S12" s="9">
        <v>3.2944998604025499E-2</v>
      </c>
      <c r="T12" s="9">
        <v>5.2336353714561301E-2</v>
      </c>
      <c r="U12" s="9">
        <v>0.24747959673547801</v>
      </c>
      <c r="V12" s="11">
        <v>0.2</v>
      </c>
      <c r="W12" s="62"/>
      <c r="X12" s="57"/>
      <c r="Y12" s="57"/>
    </row>
    <row r="13" spans="1:25">
      <c r="A13" s="97"/>
      <c r="B13" s="97"/>
      <c r="C13" s="67"/>
      <c r="D13" s="61" t="s">
        <v>224</v>
      </c>
      <c r="E13" s="7">
        <v>44371.375771840299</v>
      </c>
      <c r="F13" s="41" t="s">
        <v>218</v>
      </c>
      <c r="G13" s="42">
        <v>14</v>
      </c>
      <c r="H13" s="43">
        <f>G13/P$7</f>
        <v>5.681818181818182E-3</v>
      </c>
      <c r="I13" s="43">
        <f>+G13/K$7</f>
        <v>3.5501458095600353E-4</v>
      </c>
      <c r="J13" s="8">
        <v>39944</v>
      </c>
      <c r="K13" s="8">
        <v>39399</v>
      </c>
      <c r="L13" s="9">
        <v>0.98635589825756098</v>
      </c>
      <c r="M13" s="10">
        <v>8332</v>
      </c>
      <c r="N13" s="8">
        <v>4538</v>
      </c>
      <c r="O13" s="9">
        <v>0.115180588339806</v>
      </c>
      <c r="P13" s="10">
        <v>2062</v>
      </c>
      <c r="Q13" s="8">
        <v>1298</v>
      </c>
      <c r="R13" s="9">
        <v>0.28602908770383401</v>
      </c>
      <c r="S13" s="9">
        <v>3.2944998604025499E-2</v>
      </c>
      <c r="T13" s="9">
        <v>5.2336353714561301E-2</v>
      </c>
      <c r="U13" s="9">
        <v>0.24747959673547801</v>
      </c>
      <c r="V13" s="11">
        <v>0.2</v>
      </c>
      <c r="W13" s="62"/>
      <c r="X13" s="57"/>
      <c r="Y13" s="57"/>
    </row>
    <row r="14" spans="1:25">
      <c r="A14" s="97"/>
      <c r="B14" s="98"/>
      <c r="C14" s="99" t="s">
        <v>199</v>
      </c>
      <c r="D14" s="94"/>
      <c r="E14" s="63" t="s">
        <v>0</v>
      </c>
      <c r="F14" s="63"/>
      <c r="G14" s="63"/>
      <c r="H14" s="63"/>
      <c r="I14" s="63"/>
      <c r="J14" s="15">
        <v>79983</v>
      </c>
      <c r="K14" s="15">
        <v>78834</v>
      </c>
      <c r="L14" s="16">
        <v>0.98563444732005601</v>
      </c>
      <c r="M14" s="17">
        <v>17890</v>
      </c>
      <c r="N14" s="15">
        <v>9336</v>
      </c>
      <c r="O14" s="16">
        <v>0.118426059821904</v>
      </c>
      <c r="P14" s="17">
        <v>4526</v>
      </c>
      <c r="Q14" s="15">
        <v>2840</v>
      </c>
      <c r="R14" s="16">
        <v>0.30419880034275898</v>
      </c>
      <c r="S14" s="16">
        <v>3.6025065327143099E-2</v>
      </c>
      <c r="T14" s="16">
        <v>5.7411776644595E-2</v>
      </c>
      <c r="U14" s="16">
        <v>0.25299049748462799</v>
      </c>
      <c r="V14" s="63" t="s">
        <v>0</v>
      </c>
      <c r="W14" s="63" t="s">
        <v>0</v>
      </c>
      <c r="X14" s="57"/>
      <c r="Y14" s="57"/>
    </row>
    <row r="15" spans="1:25">
      <c r="A15" s="98"/>
      <c r="B15" s="101" t="s">
        <v>226</v>
      </c>
      <c r="C15" s="93"/>
      <c r="D15" s="94"/>
      <c r="E15" s="64" t="s">
        <v>0</v>
      </c>
      <c r="F15" s="64"/>
      <c r="G15" s="64"/>
      <c r="H15" s="64"/>
      <c r="I15" s="64"/>
      <c r="J15" s="19">
        <v>80605</v>
      </c>
      <c r="K15" s="19">
        <v>79437</v>
      </c>
      <c r="L15" s="20">
        <v>0.98550958377271902</v>
      </c>
      <c r="M15" s="21">
        <v>18569</v>
      </c>
      <c r="N15" s="19">
        <v>9635</v>
      </c>
      <c r="O15" s="20">
        <v>0.121291086017851</v>
      </c>
      <c r="P15" s="21">
        <v>4685</v>
      </c>
      <c r="Q15" s="19">
        <v>2980</v>
      </c>
      <c r="R15" s="20">
        <v>0.30928905033731202</v>
      </c>
      <c r="S15" s="20">
        <v>3.7514004808842198E-2</v>
      </c>
      <c r="T15" s="20">
        <v>5.8977554540075798E-2</v>
      </c>
      <c r="U15" s="20">
        <v>0.25230222413700298</v>
      </c>
      <c r="V15" s="64" t="s">
        <v>0</v>
      </c>
      <c r="W15" s="64" t="s">
        <v>0</v>
      </c>
      <c r="X15" s="57"/>
      <c r="Y15" s="57"/>
    </row>
    <row r="16" spans="1:25">
      <c r="A16" s="92" t="s">
        <v>201</v>
      </c>
      <c r="B16" s="93"/>
      <c r="C16" s="93"/>
      <c r="D16" s="94"/>
      <c r="E16" s="65" t="s">
        <v>0</v>
      </c>
      <c r="F16" s="65"/>
      <c r="G16" s="65"/>
      <c r="H16" s="65"/>
      <c r="I16" s="65"/>
      <c r="J16" s="23">
        <v>80605</v>
      </c>
      <c r="K16" s="23">
        <v>79437</v>
      </c>
      <c r="L16" s="24">
        <v>0.98550958377271902</v>
      </c>
      <c r="M16" s="25">
        <v>18569</v>
      </c>
      <c r="N16" s="23">
        <v>9635</v>
      </c>
      <c r="O16" s="24">
        <v>0.121291086017851</v>
      </c>
      <c r="P16" s="25">
        <v>4685</v>
      </c>
      <c r="Q16" s="23">
        <v>2980</v>
      </c>
      <c r="R16" s="24">
        <v>0.30928905033731202</v>
      </c>
      <c r="S16" s="24">
        <v>3.7514004808842198E-2</v>
      </c>
      <c r="T16" s="24">
        <v>5.8977554540075798E-2</v>
      </c>
      <c r="U16" s="24">
        <v>0.25230222413700298</v>
      </c>
      <c r="V16" s="65" t="s">
        <v>0</v>
      </c>
      <c r="W16" s="65" t="s">
        <v>0</v>
      </c>
      <c r="X16" s="57"/>
      <c r="Y16" s="57"/>
    </row>
    <row r="17" spans="1:25">
      <c r="A17" s="95" t="s">
        <v>202</v>
      </c>
      <c r="B17" s="93"/>
      <c r="C17" s="93"/>
      <c r="D17" s="94"/>
      <c r="E17" s="66" t="s">
        <v>0</v>
      </c>
      <c r="F17" s="66"/>
      <c r="G17" s="66"/>
      <c r="H17" s="66"/>
      <c r="I17" s="66"/>
      <c r="J17" s="27">
        <v>80605</v>
      </c>
      <c r="K17" s="27">
        <v>79437</v>
      </c>
      <c r="L17" s="28">
        <v>0.98550958377271902</v>
      </c>
      <c r="M17" s="29">
        <v>18569</v>
      </c>
      <c r="N17" s="27">
        <v>9635</v>
      </c>
      <c r="O17" s="28">
        <v>0.121291086017851</v>
      </c>
      <c r="P17" s="29">
        <v>4685</v>
      </c>
      <c r="Q17" s="27">
        <v>2980</v>
      </c>
      <c r="R17" s="28">
        <v>0.30928905033731202</v>
      </c>
      <c r="S17" s="28">
        <v>3.7514004808842198E-2</v>
      </c>
      <c r="T17" s="28">
        <v>5.8977554540075798E-2</v>
      </c>
      <c r="U17" s="28">
        <v>0.25230222413700298</v>
      </c>
      <c r="V17" s="66" t="s">
        <v>0</v>
      </c>
      <c r="W17" s="66" t="s">
        <v>0</v>
      </c>
      <c r="X17" s="57"/>
      <c r="Y17" s="57"/>
    </row>
    <row r="18" spans="1:25" ht="0" hidden="1" customHeight="1"/>
  </sheetData>
  <mergeCells count="10">
    <mergeCell ref="A16:D16"/>
    <mergeCell ref="A17:D17"/>
    <mergeCell ref="A2:E2"/>
    <mergeCell ref="A4:A15"/>
    <mergeCell ref="B4:B14"/>
    <mergeCell ref="C4:C5"/>
    <mergeCell ref="C6:D6"/>
    <mergeCell ref="C7:C11"/>
    <mergeCell ref="C14:D14"/>
    <mergeCell ref="B15:D15"/>
  </mergeCells>
  <hyperlinks>
    <hyperlink ref="D4" r:id="rId1" xr:uid="{E1B5BC7B-6D15-45AD-8505-83A795A5C077}"/>
    <hyperlink ref="D5" r:id="rId2" xr:uid="{A807F303-92D6-4DF6-88DB-FB6F20914A12}"/>
    <hyperlink ref="D7" r:id="rId3" xr:uid="{654CB486-4840-4545-AFDE-38C7AA462431}"/>
    <hyperlink ref="D11" r:id="rId4" xr:uid="{B81FFCB4-37B4-443D-B3ED-C2497F05E40F}"/>
    <hyperlink ref="D8" r:id="rId5" xr:uid="{A4961AB5-8C2B-4648-A286-316907371109}"/>
    <hyperlink ref="D9" r:id="rId6" xr:uid="{FDB02A22-CAED-4207-98B9-4FCCCF23A224}"/>
    <hyperlink ref="D12" r:id="rId7" xr:uid="{F18FA58A-E963-4836-9007-BCEC567DE91B}"/>
    <hyperlink ref="D13" r:id="rId8" xr:uid="{D72949CA-49FB-4785-A006-DBECE09583B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BED2-1EE0-4C12-B27F-2B13B3A8FC15}">
  <dimension ref="A1:W35"/>
  <sheetViews>
    <sheetView topLeftCell="C1" workbookViewId="0">
      <selection activeCell="F5" sqref="F5:I7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 customWidth="1"/>
    <col min="12" max="12" width="9.21875" style="58" customWidth="1"/>
    <col min="13" max="13" width="8.88671875" style="58"/>
    <col min="14" max="14" width="8.88671875" style="58" customWidth="1"/>
    <col min="15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16384" width="8.88671875" style="58"/>
  </cols>
  <sheetData>
    <row r="1" spans="1:23" ht="1.0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40" customFormat="1" ht="44.1" customHeight="1">
      <c r="A2" s="77" t="s">
        <v>238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</row>
    <row r="3" spans="1:23" ht="31.8">
      <c r="A3" s="59" t="s">
        <v>1</v>
      </c>
      <c r="B3" s="60" t="s">
        <v>2</v>
      </c>
      <c r="C3" s="59" t="s">
        <v>3</v>
      </c>
      <c r="D3" s="59" t="s">
        <v>4</v>
      </c>
      <c r="E3" s="60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60" t="s">
        <v>6</v>
      </c>
      <c r="K3" s="60" t="s">
        <v>7</v>
      </c>
      <c r="L3" s="60" t="s">
        <v>8</v>
      </c>
      <c r="M3" s="60" t="s">
        <v>11</v>
      </c>
      <c r="N3" s="60" t="s">
        <v>9</v>
      </c>
      <c r="O3" s="60" t="s">
        <v>10</v>
      </c>
      <c r="P3" s="60" t="s">
        <v>15</v>
      </c>
      <c r="Q3" s="60" t="s">
        <v>12</v>
      </c>
      <c r="R3" s="60" t="s">
        <v>14</v>
      </c>
      <c r="S3" s="60" t="s">
        <v>13</v>
      </c>
      <c r="T3" s="60" t="s">
        <v>16</v>
      </c>
      <c r="U3" s="60" t="s">
        <v>17</v>
      </c>
      <c r="V3" s="60" t="s">
        <v>20</v>
      </c>
      <c r="W3" s="60" t="s">
        <v>21</v>
      </c>
    </row>
    <row r="4" spans="1:23" ht="20.399999999999999">
      <c r="A4" s="96" t="s">
        <v>22</v>
      </c>
      <c r="B4" s="88">
        <v>44378</v>
      </c>
      <c r="C4" s="96" t="s">
        <v>44</v>
      </c>
      <c r="D4" s="61" t="s">
        <v>227</v>
      </c>
      <c r="E4" s="7">
        <v>44378.652838969901</v>
      </c>
      <c r="F4" s="7"/>
      <c r="G4" s="7"/>
      <c r="H4" s="7"/>
      <c r="I4" s="7"/>
      <c r="J4" s="8">
        <v>8066</v>
      </c>
      <c r="K4" s="8">
        <v>5020</v>
      </c>
      <c r="L4" s="9">
        <v>0.622365484750806</v>
      </c>
      <c r="M4" s="10">
        <v>1344</v>
      </c>
      <c r="N4" s="8">
        <v>717</v>
      </c>
      <c r="O4" s="9">
        <v>0.142828685258964</v>
      </c>
      <c r="P4" s="10">
        <v>34</v>
      </c>
      <c r="Q4" s="8">
        <v>26</v>
      </c>
      <c r="R4" s="9">
        <v>3.6262203626220402E-2</v>
      </c>
      <c r="S4" s="9">
        <v>5.1792828685259E-3</v>
      </c>
      <c r="T4" s="9">
        <v>6.7729083665338599E-3</v>
      </c>
      <c r="U4" s="9">
        <v>2.5297619047618999E-2</v>
      </c>
      <c r="V4" s="11">
        <v>0.5</v>
      </c>
      <c r="W4" s="62" t="s">
        <v>228</v>
      </c>
    </row>
    <row r="5" spans="1:23">
      <c r="A5" s="102"/>
      <c r="B5" s="89"/>
      <c r="C5" s="102"/>
      <c r="D5" s="61" t="s">
        <v>227</v>
      </c>
      <c r="E5" s="7">
        <v>44378.652838969901</v>
      </c>
      <c r="F5" s="41" t="s">
        <v>217</v>
      </c>
      <c r="G5" s="42">
        <v>14</v>
      </c>
      <c r="H5" s="43">
        <f>G5/P$4</f>
        <v>0.41176470588235292</v>
      </c>
      <c r="I5" s="43">
        <f>+G5/K$4</f>
        <v>2.7888446215139444E-3</v>
      </c>
      <c r="J5" s="8">
        <v>8066</v>
      </c>
      <c r="K5" s="8">
        <v>5020</v>
      </c>
      <c r="L5" s="9">
        <v>0.622365484750806</v>
      </c>
      <c r="M5" s="10">
        <v>1344</v>
      </c>
      <c r="N5" s="8">
        <v>717</v>
      </c>
      <c r="O5" s="9">
        <v>0.142828685258964</v>
      </c>
      <c r="P5" s="10">
        <v>34</v>
      </c>
      <c r="Q5" s="8">
        <v>26</v>
      </c>
      <c r="R5" s="9">
        <v>3.6262203626220402E-2</v>
      </c>
      <c r="S5" s="9">
        <v>5.1792828685259E-3</v>
      </c>
      <c r="T5" s="9">
        <v>6.7729083665338599E-3</v>
      </c>
      <c r="U5" s="9">
        <v>2.5297619047618999E-2</v>
      </c>
      <c r="V5" s="11">
        <v>0.5</v>
      </c>
      <c r="W5" s="62"/>
    </row>
    <row r="6" spans="1:23">
      <c r="A6" s="102"/>
      <c r="B6" s="89"/>
      <c r="C6" s="102"/>
      <c r="D6" s="61" t="s">
        <v>227</v>
      </c>
      <c r="E6" s="7">
        <v>44378.652838969901</v>
      </c>
      <c r="F6" s="41" t="s">
        <v>301</v>
      </c>
      <c r="G6" s="42">
        <v>48</v>
      </c>
      <c r="H6" s="43">
        <f t="shared" ref="H6:H7" si="0">G6/P$4</f>
        <v>1.411764705882353</v>
      </c>
      <c r="I6" s="43">
        <f t="shared" ref="I6:I7" si="1">+G6/K$4</f>
        <v>9.5617529880478083E-3</v>
      </c>
      <c r="J6" s="8">
        <v>8066</v>
      </c>
      <c r="K6" s="8">
        <v>5020</v>
      </c>
      <c r="L6" s="9">
        <v>0.622365484750806</v>
      </c>
      <c r="M6" s="10">
        <v>1344</v>
      </c>
      <c r="N6" s="8">
        <v>717</v>
      </c>
      <c r="O6" s="9">
        <v>0.142828685258964</v>
      </c>
      <c r="P6" s="10">
        <v>34</v>
      </c>
      <c r="Q6" s="8">
        <v>26</v>
      </c>
      <c r="R6" s="9">
        <v>3.6262203626220402E-2</v>
      </c>
      <c r="S6" s="9">
        <v>5.1792828685259E-3</v>
      </c>
      <c r="T6" s="9">
        <v>6.7729083665338599E-3</v>
      </c>
      <c r="U6" s="9">
        <v>2.5297619047618999E-2</v>
      </c>
      <c r="V6" s="11">
        <v>0.5</v>
      </c>
      <c r="W6" s="62"/>
    </row>
    <row r="7" spans="1:23">
      <c r="A7" s="102"/>
      <c r="B7" s="89"/>
      <c r="C7" s="102"/>
      <c r="D7" s="61" t="s">
        <v>227</v>
      </c>
      <c r="E7" s="7">
        <v>44378.652838969901</v>
      </c>
      <c r="F7" s="41" t="s">
        <v>302</v>
      </c>
      <c r="G7" s="42">
        <v>5</v>
      </c>
      <c r="H7" s="43">
        <f t="shared" si="0"/>
        <v>0.14705882352941177</v>
      </c>
      <c r="I7" s="43">
        <f t="shared" si="1"/>
        <v>9.9601593625498006E-4</v>
      </c>
      <c r="J7" s="8">
        <v>8066</v>
      </c>
      <c r="K7" s="8">
        <v>5020</v>
      </c>
      <c r="L7" s="9">
        <v>0.622365484750806</v>
      </c>
      <c r="M7" s="10">
        <v>1344</v>
      </c>
      <c r="N7" s="8">
        <v>717</v>
      </c>
      <c r="O7" s="9">
        <v>0.142828685258964</v>
      </c>
      <c r="P7" s="10">
        <v>34</v>
      </c>
      <c r="Q7" s="8">
        <v>26</v>
      </c>
      <c r="R7" s="9">
        <v>3.6262203626220402E-2</v>
      </c>
      <c r="S7" s="9">
        <v>5.1792828685259E-3</v>
      </c>
      <c r="T7" s="9">
        <v>6.7729083665338599E-3</v>
      </c>
      <c r="U7" s="9">
        <v>2.5297619047618999E-2</v>
      </c>
      <c r="V7" s="11">
        <v>0.5</v>
      </c>
      <c r="W7" s="62"/>
    </row>
    <row r="8" spans="1:23">
      <c r="A8" s="102"/>
      <c r="B8" s="89"/>
      <c r="C8" s="102"/>
      <c r="D8" s="61"/>
      <c r="E8" s="7"/>
      <c r="F8" s="7"/>
      <c r="G8" s="7"/>
      <c r="H8" s="7"/>
      <c r="I8" s="7"/>
      <c r="J8" s="8"/>
      <c r="K8" s="8"/>
      <c r="L8" s="9"/>
      <c r="M8" s="10"/>
      <c r="N8" s="8"/>
      <c r="O8" s="9"/>
      <c r="P8" s="10"/>
      <c r="Q8" s="8"/>
      <c r="R8" s="9"/>
      <c r="S8" s="9"/>
      <c r="T8" s="9"/>
      <c r="U8" s="9"/>
      <c r="V8" s="11"/>
      <c r="W8" s="62"/>
    </row>
    <row r="9" spans="1:23">
      <c r="A9" s="97"/>
      <c r="B9" s="97"/>
      <c r="C9" s="97"/>
      <c r="D9" s="61" t="s">
        <v>229</v>
      </c>
      <c r="E9" s="7">
        <v>44392.375510300903</v>
      </c>
      <c r="F9" s="7"/>
      <c r="G9" s="7"/>
      <c r="H9" s="7"/>
      <c r="I9" s="7"/>
      <c r="J9" s="8">
        <v>39966</v>
      </c>
      <c r="K9" s="8">
        <v>39374</v>
      </c>
      <c r="L9" s="9">
        <v>0.98518740929790305</v>
      </c>
      <c r="M9" s="10">
        <v>8308</v>
      </c>
      <c r="N9" s="8">
        <v>4625</v>
      </c>
      <c r="O9" s="9">
        <v>0.117463300655255</v>
      </c>
      <c r="P9" s="10">
        <v>1814</v>
      </c>
      <c r="Q9" s="8">
        <v>1087</v>
      </c>
      <c r="R9" s="9">
        <v>0.23502702702702699</v>
      </c>
      <c r="S9" s="9">
        <v>2.7607050337786401E-2</v>
      </c>
      <c r="T9" s="9">
        <v>4.6071011327271802E-2</v>
      </c>
      <c r="U9" s="9">
        <v>0.21834376504573899</v>
      </c>
      <c r="V9" s="11">
        <v>0.7</v>
      </c>
      <c r="W9" s="62" t="s">
        <v>230</v>
      </c>
    </row>
    <row r="10" spans="1:23">
      <c r="A10" s="97"/>
      <c r="B10" s="97"/>
      <c r="C10" s="97"/>
      <c r="D10" s="61" t="s">
        <v>229</v>
      </c>
      <c r="E10" s="7">
        <v>44392.375510300903</v>
      </c>
      <c r="F10" s="41" t="s">
        <v>217</v>
      </c>
      <c r="G10" s="42">
        <v>9</v>
      </c>
      <c r="H10" s="43">
        <f>G10/P$9</f>
        <v>4.9614112458654909E-3</v>
      </c>
      <c r="I10" s="43">
        <f>+G10/K$9</f>
        <v>2.2857723370752273E-4</v>
      </c>
      <c r="J10" s="8">
        <v>39966</v>
      </c>
      <c r="K10" s="8">
        <v>39374</v>
      </c>
      <c r="L10" s="9">
        <v>0.98518740929790305</v>
      </c>
      <c r="M10" s="10">
        <v>8308</v>
      </c>
      <c r="N10" s="8">
        <v>4625</v>
      </c>
      <c r="O10" s="9">
        <v>0.117463300655255</v>
      </c>
      <c r="P10" s="10">
        <v>1814</v>
      </c>
      <c r="Q10" s="8">
        <v>1087</v>
      </c>
      <c r="R10" s="9">
        <v>0.23502702702702699</v>
      </c>
      <c r="S10" s="9">
        <v>2.7607050337786401E-2</v>
      </c>
      <c r="T10" s="9">
        <v>4.6071011327271802E-2</v>
      </c>
      <c r="U10" s="9">
        <v>0.21834376504573899</v>
      </c>
      <c r="V10" s="11">
        <v>0.7</v>
      </c>
      <c r="W10" s="62"/>
    </row>
    <row r="11" spans="1:23" ht="20.399999999999999">
      <c r="A11" s="97"/>
      <c r="B11" s="97"/>
      <c r="C11" s="97"/>
      <c r="D11" s="61" t="s">
        <v>229</v>
      </c>
      <c r="E11" s="7">
        <v>44392.375510300903</v>
      </c>
      <c r="F11" s="41" t="s">
        <v>303</v>
      </c>
      <c r="G11" s="42">
        <v>11</v>
      </c>
      <c r="H11" s="43">
        <f>G11/P$9</f>
        <v>6.063947078280044E-3</v>
      </c>
      <c r="I11" s="43">
        <f>+G11/K$9</f>
        <v>2.7937217453141667E-4</v>
      </c>
      <c r="J11" s="8">
        <v>39966</v>
      </c>
      <c r="K11" s="8">
        <v>39374</v>
      </c>
      <c r="L11" s="9">
        <v>0.98518740929790305</v>
      </c>
      <c r="M11" s="10">
        <v>8308</v>
      </c>
      <c r="N11" s="8">
        <v>4625</v>
      </c>
      <c r="O11" s="9">
        <v>0.117463300655255</v>
      </c>
      <c r="P11" s="10">
        <v>1814</v>
      </c>
      <c r="Q11" s="8">
        <v>1087</v>
      </c>
      <c r="R11" s="9">
        <v>0.23502702702702699</v>
      </c>
      <c r="S11" s="9">
        <v>2.7607050337786401E-2</v>
      </c>
      <c r="T11" s="9">
        <v>4.6071011327271802E-2</v>
      </c>
      <c r="U11" s="9">
        <v>0.21834376504573899</v>
      </c>
      <c r="V11" s="11">
        <v>0.7</v>
      </c>
      <c r="W11" s="62"/>
    </row>
    <row r="12" spans="1:23">
      <c r="A12" s="97"/>
      <c r="B12" s="97"/>
      <c r="C12" s="97"/>
      <c r="D12" s="61"/>
      <c r="E12" s="7"/>
      <c r="F12" s="7"/>
      <c r="G12" s="7"/>
      <c r="H12" s="7"/>
      <c r="I12" s="7"/>
      <c r="J12" s="8"/>
      <c r="K12" s="8"/>
      <c r="L12" s="9"/>
      <c r="M12" s="10"/>
      <c r="N12" s="8"/>
      <c r="O12" s="9"/>
      <c r="P12" s="10"/>
      <c r="Q12" s="8"/>
      <c r="R12" s="9"/>
      <c r="S12" s="9"/>
      <c r="T12" s="9"/>
      <c r="U12" s="9"/>
      <c r="V12" s="11"/>
      <c r="W12" s="62"/>
    </row>
    <row r="13" spans="1:23" ht="20.399999999999999">
      <c r="A13" s="97"/>
      <c r="B13" s="97"/>
      <c r="C13" s="97"/>
      <c r="D13" s="61" t="s">
        <v>231</v>
      </c>
      <c r="E13" s="7">
        <v>44405.375530358797</v>
      </c>
      <c r="F13" s="7"/>
      <c r="G13" s="7"/>
      <c r="H13" s="7"/>
      <c r="I13" s="7"/>
      <c r="J13" s="8">
        <v>7987</v>
      </c>
      <c r="K13" s="8">
        <v>4948</v>
      </c>
      <c r="L13" s="9">
        <v>0.61950669838487504</v>
      </c>
      <c r="M13" s="10">
        <v>1157</v>
      </c>
      <c r="N13" s="8">
        <v>734</v>
      </c>
      <c r="O13" s="9">
        <v>0.148342764753436</v>
      </c>
      <c r="P13" s="10">
        <v>17</v>
      </c>
      <c r="Q13" s="8">
        <v>13</v>
      </c>
      <c r="R13" s="9">
        <v>1.77111716621253E-2</v>
      </c>
      <c r="S13" s="9">
        <v>2.62732417138238E-3</v>
      </c>
      <c r="T13" s="9">
        <v>3.4357316087308002E-3</v>
      </c>
      <c r="U13" s="9">
        <v>1.4693171996542799E-2</v>
      </c>
      <c r="V13" s="11">
        <v>1.2</v>
      </c>
      <c r="W13" s="62" t="s">
        <v>232</v>
      </c>
    </row>
    <row r="14" spans="1:23" ht="20.399999999999999">
      <c r="A14" s="97"/>
      <c r="B14" s="97"/>
      <c r="C14" s="97"/>
      <c r="D14" s="61" t="s">
        <v>231</v>
      </c>
      <c r="E14" s="7">
        <v>44405.375530358797</v>
      </c>
      <c r="F14" s="41" t="s">
        <v>303</v>
      </c>
      <c r="G14" s="42">
        <v>3</v>
      </c>
      <c r="H14" s="43">
        <f>G14/P$13</f>
        <v>0.17647058823529413</v>
      </c>
      <c r="I14" s="43">
        <f>+G14/K$13</f>
        <v>6.0630557801131775E-4</v>
      </c>
      <c r="J14" s="8">
        <v>7987</v>
      </c>
      <c r="K14" s="8">
        <v>4948</v>
      </c>
      <c r="L14" s="9">
        <v>0.61950669838487504</v>
      </c>
      <c r="M14" s="10">
        <v>1157</v>
      </c>
      <c r="N14" s="8">
        <v>734</v>
      </c>
      <c r="O14" s="9">
        <v>0.148342764753436</v>
      </c>
      <c r="P14" s="10">
        <v>17</v>
      </c>
      <c r="Q14" s="8">
        <v>13</v>
      </c>
      <c r="R14" s="9">
        <v>1.77111716621253E-2</v>
      </c>
      <c r="S14" s="9">
        <v>2.62732417138238E-3</v>
      </c>
      <c r="T14" s="9">
        <v>3.4357316087308002E-3</v>
      </c>
      <c r="U14" s="9">
        <v>1.4693171996542799E-2</v>
      </c>
      <c r="V14" s="11">
        <v>1.2</v>
      </c>
      <c r="W14" s="62"/>
    </row>
    <row r="15" spans="1:23">
      <c r="A15" s="97"/>
      <c r="B15" s="97"/>
      <c r="C15" s="97"/>
      <c r="D15" s="61" t="s">
        <v>231</v>
      </c>
      <c r="E15" s="7">
        <v>44405.375530358797</v>
      </c>
      <c r="F15" s="41" t="s">
        <v>301</v>
      </c>
      <c r="G15" s="42">
        <v>11</v>
      </c>
      <c r="H15" s="43">
        <f>G15/P$13</f>
        <v>0.6470588235294118</v>
      </c>
      <c r="I15" s="43">
        <f>+G15/K$13</f>
        <v>2.2231204527081651E-3</v>
      </c>
      <c r="J15" s="8">
        <v>7987</v>
      </c>
      <c r="K15" s="8">
        <v>4948</v>
      </c>
      <c r="L15" s="9">
        <v>0.61950669838487504</v>
      </c>
      <c r="M15" s="10">
        <v>1157</v>
      </c>
      <c r="N15" s="8">
        <v>734</v>
      </c>
      <c r="O15" s="9">
        <v>0.148342764753436</v>
      </c>
      <c r="P15" s="10">
        <v>17</v>
      </c>
      <c r="Q15" s="8">
        <v>13</v>
      </c>
      <c r="R15" s="9">
        <v>1.77111716621253E-2</v>
      </c>
      <c r="S15" s="9">
        <v>2.62732417138238E-3</v>
      </c>
      <c r="T15" s="9">
        <v>3.4357316087308002E-3</v>
      </c>
      <c r="U15" s="9">
        <v>1.4693171996542799E-2</v>
      </c>
      <c r="V15" s="11">
        <v>1.2</v>
      </c>
      <c r="W15" s="62"/>
    </row>
    <row r="16" spans="1:23">
      <c r="A16" s="97"/>
      <c r="B16" s="97"/>
      <c r="C16" s="97"/>
      <c r="D16" s="61" t="s">
        <v>231</v>
      </c>
      <c r="E16" s="7">
        <v>44405.375530358797</v>
      </c>
      <c r="F16" s="41" t="s">
        <v>304</v>
      </c>
      <c r="G16" s="42">
        <v>1</v>
      </c>
      <c r="H16" s="43">
        <f t="shared" ref="H16" si="2">G16/P$4</f>
        <v>2.9411764705882353E-2</v>
      </c>
      <c r="I16" s="43">
        <f t="shared" ref="I16" si="3">+G16/K$4</f>
        <v>1.9920318725099602E-4</v>
      </c>
      <c r="J16" s="8">
        <v>7987</v>
      </c>
      <c r="K16" s="8">
        <v>4948</v>
      </c>
      <c r="L16" s="9">
        <v>0.61950669838487504</v>
      </c>
      <c r="M16" s="10">
        <v>1157</v>
      </c>
      <c r="N16" s="8">
        <v>734</v>
      </c>
      <c r="O16" s="9">
        <v>0.148342764753436</v>
      </c>
      <c r="P16" s="10">
        <v>17</v>
      </c>
      <c r="Q16" s="8">
        <v>13</v>
      </c>
      <c r="R16" s="9">
        <v>1.77111716621253E-2</v>
      </c>
      <c r="S16" s="9">
        <v>2.62732417138238E-3</v>
      </c>
      <c r="T16" s="9">
        <v>3.4357316087308002E-3</v>
      </c>
      <c r="U16" s="9">
        <v>1.4693171996542799E-2</v>
      </c>
      <c r="V16" s="11">
        <v>1.2</v>
      </c>
      <c r="W16" s="62"/>
    </row>
    <row r="17" spans="1:23">
      <c r="A17" s="97"/>
      <c r="B17" s="97"/>
      <c r="C17" s="97"/>
      <c r="D17" s="61"/>
      <c r="E17" s="7"/>
      <c r="F17" s="7"/>
      <c r="G17" s="7"/>
      <c r="H17" s="7"/>
      <c r="I17" s="7"/>
      <c r="J17" s="8"/>
      <c r="K17" s="8"/>
      <c r="L17" s="9"/>
      <c r="M17" s="10"/>
      <c r="N17" s="8"/>
      <c r="O17" s="9"/>
      <c r="P17" s="10"/>
      <c r="Q17" s="8"/>
      <c r="R17" s="9"/>
      <c r="S17" s="9"/>
      <c r="T17" s="9"/>
      <c r="U17" s="9"/>
      <c r="V17" s="11"/>
      <c r="W17" s="62"/>
    </row>
    <row r="18" spans="1:23" ht="20.399999999999999">
      <c r="A18" s="97"/>
      <c r="B18" s="97"/>
      <c r="C18" s="98"/>
      <c r="D18" s="61" t="s">
        <v>233</v>
      </c>
      <c r="E18" s="7">
        <v>44406.375550810197</v>
      </c>
      <c r="F18" s="7"/>
      <c r="G18" s="7"/>
      <c r="H18" s="7"/>
      <c r="I18" s="7"/>
      <c r="J18" s="8">
        <v>39837</v>
      </c>
      <c r="K18" s="8">
        <v>39276</v>
      </c>
      <c r="L18" s="9">
        <v>0.98591761427818403</v>
      </c>
      <c r="M18" s="10">
        <v>9157</v>
      </c>
      <c r="N18" s="8">
        <v>4856</v>
      </c>
      <c r="O18" s="9">
        <v>0.123637844994399</v>
      </c>
      <c r="P18" s="10">
        <v>1973</v>
      </c>
      <c r="Q18" s="8">
        <v>1331</v>
      </c>
      <c r="R18" s="9">
        <v>0.274093904448105</v>
      </c>
      <c r="S18" s="9">
        <v>3.38883796720644E-2</v>
      </c>
      <c r="T18" s="9">
        <v>5.0234239739280998E-2</v>
      </c>
      <c r="U18" s="9">
        <v>0.215463579775036</v>
      </c>
      <c r="V18" s="11">
        <v>0</v>
      </c>
      <c r="W18" s="62" t="s">
        <v>234</v>
      </c>
    </row>
    <row r="19" spans="1:23">
      <c r="A19" s="97"/>
      <c r="B19" s="97"/>
      <c r="C19" s="71"/>
      <c r="D19" s="61" t="s">
        <v>233</v>
      </c>
      <c r="E19" s="7">
        <v>44406.375550810197</v>
      </c>
      <c r="F19" s="41" t="s">
        <v>217</v>
      </c>
      <c r="G19" s="42">
        <v>16</v>
      </c>
      <c r="H19" s="43">
        <f>G19/P$18</f>
        <v>8.109477952356817E-3</v>
      </c>
      <c r="I19" s="43">
        <f>+G19/K$18</f>
        <v>4.0737345961910584E-4</v>
      </c>
      <c r="J19" s="8">
        <v>39837</v>
      </c>
      <c r="K19" s="8">
        <v>39276</v>
      </c>
      <c r="L19" s="9">
        <v>0.98591761427818403</v>
      </c>
      <c r="M19" s="10">
        <v>9157</v>
      </c>
      <c r="N19" s="8">
        <v>4856</v>
      </c>
      <c r="O19" s="9">
        <v>0.123637844994399</v>
      </c>
      <c r="P19" s="10">
        <v>1973</v>
      </c>
      <c r="Q19" s="8">
        <v>1331</v>
      </c>
      <c r="R19" s="9">
        <v>0.274093904448105</v>
      </c>
      <c r="S19" s="9">
        <v>3.38883796720644E-2</v>
      </c>
      <c r="T19" s="9">
        <v>5.0234239739280998E-2</v>
      </c>
      <c r="U19" s="9">
        <v>0.215463579775036</v>
      </c>
      <c r="V19" s="11">
        <v>0</v>
      </c>
      <c r="W19" s="62"/>
    </row>
    <row r="20" spans="1:23" ht="20.399999999999999">
      <c r="A20" s="97"/>
      <c r="B20" s="97"/>
      <c r="C20" s="71"/>
      <c r="D20" s="61" t="s">
        <v>233</v>
      </c>
      <c r="E20" s="7">
        <v>44406.375550810197</v>
      </c>
      <c r="F20" s="41" t="s">
        <v>303</v>
      </c>
      <c r="G20" s="42">
        <v>6</v>
      </c>
      <c r="H20" s="43">
        <f>G20/P$18</f>
        <v>3.0410542321338066E-3</v>
      </c>
      <c r="I20" s="43">
        <f>+G20/K$18</f>
        <v>1.5276504735716468E-4</v>
      </c>
      <c r="J20" s="8">
        <v>39837</v>
      </c>
      <c r="K20" s="8">
        <v>39276</v>
      </c>
      <c r="L20" s="9">
        <v>0.98591761427818403</v>
      </c>
      <c r="M20" s="10">
        <v>9157</v>
      </c>
      <c r="N20" s="8">
        <v>4856</v>
      </c>
      <c r="O20" s="9">
        <v>0.123637844994399</v>
      </c>
      <c r="P20" s="10">
        <v>1973</v>
      </c>
      <c r="Q20" s="8">
        <v>1331</v>
      </c>
      <c r="R20" s="9">
        <v>0.274093904448105</v>
      </c>
      <c r="S20" s="9">
        <v>3.38883796720644E-2</v>
      </c>
      <c r="T20" s="9">
        <v>5.0234239739280998E-2</v>
      </c>
      <c r="U20" s="9">
        <v>0.215463579775036</v>
      </c>
      <c r="V20" s="11">
        <v>0</v>
      </c>
      <c r="W20" s="62"/>
    </row>
    <row r="21" spans="1:23">
      <c r="A21" s="97"/>
      <c r="B21" s="98"/>
      <c r="C21" s="99" t="s">
        <v>235</v>
      </c>
      <c r="D21" s="94"/>
      <c r="E21" s="72" t="s">
        <v>0</v>
      </c>
      <c r="F21" s="72" t="s">
        <v>0</v>
      </c>
      <c r="G21" s="72" t="s">
        <v>0</v>
      </c>
      <c r="H21" s="72" t="s">
        <v>0</v>
      </c>
      <c r="I21" s="72" t="s">
        <v>0</v>
      </c>
      <c r="J21" s="15">
        <v>95856</v>
      </c>
      <c r="K21" s="15">
        <v>88618</v>
      </c>
      <c r="L21" s="16">
        <v>0.92449090302119896</v>
      </c>
      <c r="M21" s="17">
        <v>19966</v>
      </c>
      <c r="N21" s="15">
        <v>10932</v>
      </c>
      <c r="O21" s="16">
        <v>0.123360942472184</v>
      </c>
      <c r="P21" s="17">
        <v>3838</v>
      </c>
      <c r="Q21" s="15">
        <v>2457</v>
      </c>
      <c r="R21" s="16">
        <v>0.22475301866081199</v>
      </c>
      <c r="S21" s="16">
        <v>2.77257442054662E-2</v>
      </c>
      <c r="T21" s="16">
        <v>4.3309485657541398E-2</v>
      </c>
      <c r="U21" s="16">
        <v>0.19222678553541001</v>
      </c>
      <c r="V21" s="72" t="s">
        <v>0</v>
      </c>
      <c r="W21" s="72" t="s">
        <v>0</v>
      </c>
    </row>
    <row r="22" spans="1:23">
      <c r="A22" s="98"/>
      <c r="B22" s="101" t="s">
        <v>236</v>
      </c>
      <c r="C22" s="93"/>
      <c r="D22" s="94"/>
      <c r="E22" s="64" t="s">
        <v>0</v>
      </c>
      <c r="F22" s="64"/>
      <c r="G22" s="64"/>
      <c r="H22" s="64"/>
      <c r="I22" s="64"/>
      <c r="J22" s="19">
        <v>95856</v>
      </c>
      <c r="K22" s="19">
        <v>88618</v>
      </c>
      <c r="L22" s="20">
        <v>0.92449090302119896</v>
      </c>
      <c r="M22" s="21">
        <v>19966</v>
      </c>
      <c r="N22" s="19">
        <v>10932</v>
      </c>
      <c r="O22" s="20">
        <v>0.123360942472184</v>
      </c>
      <c r="P22" s="21">
        <v>3838</v>
      </c>
      <c r="Q22" s="19">
        <v>2457</v>
      </c>
      <c r="R22" s="20">
        <v>0.22475301866081199</v>
      </c>
      <c r="S22" s="20">
        <v>2.77257442054662E-2</v>
      </c>
      <c r="T22" s="20">
        <v>4.3309485657541398E-2</v>
      </c>
      <c r="U22" s="20">
        <v>0.19222678553541001</v>
      </c>
      <c r="V22" s="64" t="s">
        <v>0</v>
      </c>
      <c r="W22" s="64" t="s">
        <v>0</v>
      </c>
    </row>
    <row r="23" spans="1:23">
      <c r="A23" s="92" t="s">
        <v>201</v>
      </c>
      <c r="B23" s="93"/>
      <c r="C23" s="93"/>
      <c r="D23" s="94"/>
      <c r="E23" s="68" t="s">
        <v>0</v>
      </c>
      <c r="F23" s="68"/>
      <c r="G23" s="68"/>
      <c r="H23" s="68"/>
      <c r="I23" s="68"/>
      <c r="J23" s="23">
        <v>95856</v>
      </c>
      <c r="K23" s="23">
        <v>88618</v>
      </c>
      <c r="L23" s="24">
        <v>0.92449090302119896</v>
      </c>
      <c r="M23" s="25">
        <v>19966</v>
      </c>
      <c r="N23" s="23">
        <v>10932</v>
      </c>
      <c r="O23" s="24">
        <v>0.123360942472184</v>
      </c>
      <c r="P23" s="25">
        <v>3838</v>
      </c>
      <c r="Q23" s="23">
        <v>2457</v>
      </c>
      <c r="R23" s="24">
        <v>0.22475301866081199</v>
      </c>
      <c r="S23" s="24">
        <v>2.77257442054662E-2</v>
      </c>
      <c r="T23" s="24">
        <v>4.3309485657541398E-2</v>
      </c>
      <c r="U23" s="24">
        <v>0.19222678553541001</v>
      </c>
      <c r="V23" s="68" t="s">
        <v>0</v>
      </c>
      <c r="W23" s="68" t="s">
        <v>0</v>
      </c>
    </row>
    <row r="24" spans="1:23">
      <c r="A24" s="95" t="s">
        <v>202</v>
      </c>
      <c r="B24" s="93"/>
      <c r="C24" s="93"/>
      <c r="D24" s="94"/>
      <c r="E24" s="69" t="s">
        <v>0</v>
      </c>
      <c r="F24" s="69"/>
      <c r="G24" s="69"/>
      <c r="H24" s="69"/>
      <c r="I24" s="69"/>
      <c r="J24" s="27">
        <v>95856</v>
      </c>
      <c r="K24" s="27">
        <v>88618</v>
      </c>
      <c r="L24" s="28">
        <v>0.92449090302119896</v>
      </c>
      <c r="M24" s="29">
        <v>19966</v>
      </c>
      <c r="N24" s="27">
        <v>10932</v>
      </c>
      <c r="O24" s="28">
        <v>0.123360942472184</v>
      </c>
      <c r="P24" s="29">
        <v>3838</v>
      </c>
      <c r="Q24" s="27">
        <v>2457</v>
      </c>
      <c r="R24" s="28">
        <v>0.22475301866081199</v>
      </c>
      <c r="S24" s="28">
        <v>2.77257442054662E-2</v>
      </c>
      <c r="T24" s="28">
        <v>4.3309485657541398E-2</v>
      </c>
      <c r="U24" s="28">
        <v>0.19222678553541001</v>
      </c>
      <c r="V24" s="69" t="s">
        <v>0</v>
      </c>
      <c r="W24" s="69" t="s">
        <v>0</v>
      </c>
    </row>
    <row r="35" ht="14.4" hidden="1" customHeight="1"/>
  </sheetData>
  <autoFilter ref="C3:W3" xr:uid="{D7B4BED2-1EE0-4C12-B27F-2B13B3A8FC15}"/>
  <mergeCells count="8">
    <mergeCell ref="A24:D24"/>
    <mergeCell ref="A2:E2"/>
    <mergeCell ref="A4:A22"/>
    <mergeCell ref="B4:B21"/>
    <mergeCell ref="C4:C18"/>
    <mergeCell ref="C21:D21"/>
    <mergeCell ref="B22:D22"/>
    <mergeCell ref="A23:D23"/>
  </mergeCells>
  <hyperlinks>
    <hyperlink ref="D4" r:id="rId1" xr:uid="{03B37C1A-5F48-4397-95C6-085CE6902039}"/>
    <hyperlink ref="D9" r:id="rId2" xr:uid="{F17DF781-70C3-4F08-9E72-47EC745ABBA7}"/>
    <hyperlink ref="D13" r:id="rId3" xr:uid="{0066CB97-7600-4B03-AC1F-9DC7A816EE8E}"/>
    <hyperlink ref="D18" r:id="rId4" xr:uid="{5BF6FFEC-2565-4437-84EC-928AB5076D78}"/>
    <hyperlink ref="D5" r:id="rId5" xr:uid="{643A0CA9-30DF-4E5C-AA06-E9EAAB297187}"/>
    <hyperlink ref="D6" r:id="rId6" xr:uid="{CBBF6F3B-B0DD-441F-A41E-624FC2714A7B}"/>
    <hyperlink ref="D7" r:id="rId7" xr:uid="{940B573F-D9E6-459C-93C2-65C235F3F518}"/>
    <hyperlink ref="D10" r:id="rId8" xr:uid="{7ADD5C75-9451-4A19-B7AF-5082226F84F3}"/>
    <hyperlink ref="D11" r:id="rId9" xr:uid="{40063076-2D10-4769-ACB1-9BF3B084366E}"/>
    <hyperlink ref="D14" r:id="rId10" xr:uid="{27127730-B117-44B8-9032-96103AAEC547}"/>
    <hyperlink ref="D15" r:id="rId11" xr:uid="{7369F4B5-486E-4A68-9539-83903D04F663}"/>
    <hyperlink ref="D16" r:id="rId12" xr:uid="{FB78F820-DE44-4DC4-BEBC-D68A96D067B4}"/>
    <hyperlink ref="D19" r:id="rId13" xr:uid="{A35B8A74-3743-4319-8753-B835CA70F88D}"/>
    <hyperlink ref="D20" r:id="rId14" xr:uid="{42E5F3D8-A416-4CFD-A4FF-0383EBBEC6C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EAC9-9F4E-4FF1-A205-BDFEC25CA0C6}">
  <dimension ref="A1:Y43"/>
  <sheetViews>
    <sheetView topLeftCell="A10" workbookViewId="0">
      <selection activeCell="F5" sqref="F5:I7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 customWidth="1"/>
    <col min="12" max="12" width="9.21875" style="58" customWidth="1"/>
    <col min="13" max="13" width="8.88671875" style="58"/>
    <col min="14" max="14" width="8.88671875" style="58" customWidth="1"/>
    <col min="15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24" width="5.88671875" style="58" customWidth="1"/>
    <col min="25" max="25" width="255" style="58" customWidth="1"/>
    <col min="26" max="16384" width="8.88671875" style="58"/>
  </cols>
  <sheetData>
    <row r="1" spans="1:25" ht="1.0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40" customFormat="1" ht="44.1" customHeight="1">
      <c r="A2" s="77" t="s">
        <v>324</v>
      </c>
      <c r="B2" s="78"/>
      <c r="C2" s="78"/>
      <c r="D2" s="78"/>
      <c r="E2" s="7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 t="s">
        <v>0</v>
      </c>
      <c r="W2" s="38" t="s">
        <v>0</v>
      </c>
    </row>
    <row r="3" spans="1:25" ht="31.8">
      <c r="A3" s="59" t="s">
        <v>1</v>
      </c>
      <c r="B3" s="60" t="s">
        <v>2</v>
      </c>
      <c r="C3" s="59" t="s">
        <v>3</v>
      </c>
      <c r="D3" s="59" t="s">
        <v>4</v>
      </c>
      <c r="E3" s="60" t="s">
        <v>5</v>
      </c>
      <c r="F3" s="35" t="s">
        <v>61</v>
      </c>
      <c r="G3" s="36" t="s">
        <v>62</v>
      </c>
      <c r="H3" s="37" t="s">
        <v>63</v>
      </c>
      <c r="I3" s="37" t="s">
        <v>64</v>
      </c>
      <c r="J3" s="60" t="s">
        <v>6</v>
      </c>
      <c r="K3" s="60" t="s">
        <v>7</v>
      </c>
      <c r="L3" s="60" t="s">
        <v>8</v>
      </c>
      <c r="M3" s="60" t="s">
        <v>11</v>
      </c>
      <c r="N3" s="60" t="s">
        <v>9</v>
      </c>
      <c r="O3" s="60" t="s">
        <v>10</v>
      </c>
      <c r="P3" s="60" t="s">
        <v>15</v>
      </c>
      <c r="Q3" s="60" t="s">
        <v>12</v>
      </c>
      <c r="R3" s="60" t="s">
        <v>14</v>
      </c>
      <c r="S3" s="60" t="s">
        <v>13</v>
      </c>
      <c r="T3" s="60" t="s">
        <v>16</v>
      </c>
      <c r="U3" s="60" t="s">
        <v>17</v>
      </c>
      <c r="V3" s="60" t="s">
        <v>20</v>
      </c>
      <c r="W3" s="60" t="s">
        <v>21</v>
      </c>
      <c r="X3" s="57"/>
      <c r="Y3" s="57"/>
    </row>
    <row r="4" spans="1:25" ht="20.399999999999999">
      <c r="A4" s="96" t="s">
        <v>22</v>
      </c>
      <c r="B4" s="88">
        <v>44409</v>
      </c>
      <c r="C4" s="96" t="s">
        <v>305</v>
      </c>
      <c r="D4" s="61" t="s">
        <v>306</v>
      </c>
      <c r="E4" s="7">
        <v>44418.3338169329</v>
      </c>
      <c r="F4" s="7"/>
      <c r="G4" s="7"/>
      <c r="H4" s="7"/>
      <c r="I4" s="7"/>
      <c r="J4" s="8">
        <v>4800</v>
      </c>
      <c r="K4" s="8">
        <v>4758</v>
      </c>
      <c r="L4" s="9">
        <v>0.99124999999999996</v>
      </c>
      <c r="M4" s="10">
        <v>1319</v>
      </c>
      <c r="N4" s="8">
        <v>668</v>
      </c>
      <c r="O4" s="9">
        <v>0.140395124001681</v>
      </c>
      <c r="P4" s="10">
        <v>73</v>
      </c>
      <c r="Q4" s="8">
        <v>35</v>
      </c>
      <c r="R4" s="9">
        <v>5.2395209580838299E-2</v>
      </c>
      <c r="S4" s="9">
        <v>7.3560319461958802E-3</v>
      </c>
      <c r="T4" s="9">
        <v>1.5342580916351401E-2</v>
      </c>
      <c r="U4" s="9">
        <v>5.5344958301743699E-2</v>
      </c>
      <c r="V4" s="11">
        <v>0.6</v>
      </c>
      <c r="W4" s="62" t="s">
        <v>307</v>
      </c>
      <c r="X4" s="57"/>
      <c r="Y4" s="57"/>
    </row>
    <row r="5" spans="1:25">
      <c r="A5" s="102"/>
      <c r="B5" s="89"/>
      <c r="C5" s="102"/>
      <c r="D5" s="61" t="s">
        <v>306</v>
      </c>
      <c r="E5" s="7">
        <v>44418.3338169329</v>
      </c>
      <c r="F5" s="41" t="s">
        <v>217</v>
      </c>
      <c r="G5" s="42">
        <v>14</v>
      </c>
      <c r="H5" s="43">
        <f>G5/P$4</f>
        <v>0.19178082191780821</v>
      </c>
      <c r="I5" s="43">
        <f>+G5/K$4</f>
        <v>2.9424127784783522E-3</v>
      </c>
      <c r="J5" s="8">
        <v>4800</v>
      </c>
      <c r="K5" s="8">
        <v>4758</v>
      </c>
      <c r="L5" s="9">
        <v>0.99124999999999996</v>
      </c>
      <c r="M5" s="10">
        <v>1319</v>
      </c>
      <c r="N5" s="8">
        <v>668</v>
      </c>
      <c r="O5" s="9">
        <v>0.140395124001681</v>
      </c>
      <c r="P5" s="10">
        <v>73</v>
      </c>
      <c r="Q5" s="8">
        <v>35</v>
      </c>
      <c r="R5" s="9">
        <v>5.2395209580838299E-2</v>
      </c>
      <c r="S5" s="9">
        <v>7.3560319461958802E-3</v>
      </c>
      <c r="T5" s="9">
        <v>1.5342580916351401E-2</v>
      </c>
      <c r="U5" s="9">
        <v>5.5344958301743699E-2</v>
      </c>
      <c r="V5" s="11">
        <v>0.6</v>
      </c>
      <c r="W5" s="62"/>
      <c r="X5" s="57"/>
      <c r="Y5" s="57"/>
    </row>
    <row r="6" spans="1:25">
      <c r="A6" s="102"/>
      <c r="B6" s="89"/>
      <c r="C6" s="102"/>
      <c r="D6" s="61" t="s">
        <v>306</v>
      </c>
      <c r="E6" s="7">
        <v>44418.3338169329</v>
      </c>
      <c r="F6" s="41" t="s">
        <v>301</v>
      </c>
      <c r="G6" s="42">
        <v>24</v>
      </c>
      <c r="H6" s="43">
        <f t="shared" ref="H6:H7" si="0">G6/P$4</f>
        <v>0.32876712328767121</v>
      </c>
      <c r="I6" s="43">
        <f t="shared" ref="I6:I7" si="1">+G6/K$4</f>
        <v>5.0441361916771753E-3</v>
      </c>
      <c r="J6" s="8">
        <v>4800</v>
      </c>
      <c r="K6" s="8">
        <v>4758</v>
      </c>
      <c r="L6" s="9">
        <v>0.99124999999999996</v>
      </c>
      <c r="M6" s="10">
        <v>1319</v>
      </c>
      <c r="N6" s="8">
        <v>668</v>
      </c>
      <c r="O6" s="9">
        <v>0.140395124001681</v>
      </c>
      <c r="P6" s="10">
        <v>73</v>
      </c>
      <c r="Q6" s="8">
        <v>35</v>
      </c>
      <c r="R6" s="9">
        <v>5.2395209580838299E-2</v>
      </c>
      <c r="S6" s="9">
        <v>7.3560319461958802E-3</v>
      </c>
      <c r="T6" s="9">
        <v>1.5342580916351401E-2</v>
      </c>
      <c r="U6" s="9">
        <v>5.5344958301743699E-2</v>
      </c>
      <c r="V6" s="11">
        <v>0.6</v>
      </c>
      <c r="W6" s="62"/>
      <c r="X6" s="57"/>
      <c r="Y6" s="57"/>
    </row>
    <row r="7" spans="1:25">
      <c r="A7" s="102"/>
      <c r="B7" s="89"/>
      <c r="C7" s="102"/>
      <c r="D7" s="61" t="s">
        <v>306</v>
      </c>
      <c r="E7" s="7">
        <v>44418.3338169329</v>
      </c>
      <c r="F7" s="41" t="s">
        <v>302</v>
      </c>
      <c r="G7" s="42">
        <v>3</v>
      </c>
      <c r="H7" s="43">
        <f t="shared" si="0"/>
        <v>4.1095890410958902E-2</v>
      </c>
      <c r="I7" s="43">
        <f t="shared" si="1"/>
        <v>6.3051702395964691E-4</v>
      </c>
      <c r="J7" s="8">
        <v>4800</v>
      </c>
      <c r="K7" s="8">
        <v>4758</v>
      </c>
      <c r="L7" s="9">
        <v>0.99124999999999996</v>
      </c>
      <c r="M7" s="10">
        <v>1319</v>
      </c>
      <c r="N7" s="8">
        <v>668</v>
      </c>
      <c r="O7" s="9">
        <v>0.140395124001681</v>
      </c>
      <c r="P7" s="10">
        <v>73</v>
      </c>
      <c r="Q7" s="8">
        <v>35</v>
      </c>
      <c r="R7" s="9">
        <v>5.2395209580838299E-2</v>
      </c>
      <c r="S7" s="9">
        <v>7.3560319461958802E-3</v>
      </c>
      <c r="T7" s="9">
        <v>1.5342580916351401E-2</v>
      </c>
      <c r="U7" s="9">
        <v>5.5344958301743699E-2</v>
      </c>
      <c r="V7" s="11">
        <v>0.6</v>
      </c>
      <c r="W7" s="62"/>
      <c r="X7" s="57"/>
      <c r="Y7" s="57"/>
    </row>
    <row r="8" spans="1:25">
      <c r="A8" s="102"/>
      <c r="B8" s="89"/>
      <c r="C8" s="102"/>
      <c r="D8" s="61"/>
      <c r="E8" s="7"/>
      <c r="F8" s="7"/>
      <c r="G8" s="7"/>
      <c r="H8" s="7"/>
      <c r="I8" s="7"/>
      <c r="J8" s="8"/>
      <c r="K8" s="8"/>
      <c r="L8" s="9"/>
      <c r="M8" s="10"/>
      <c r="N8" s="8"/>
      <c r="O8" s="9"/>
      <c r="P8" s="10"/>
      <c r="Q8" s="8"/>
      <c r="R8" s="9"/>
      <c r="S8" s="9"/>
      <c r="T8" s="9"/>
      <c r="U8" s="9"/>
      <c r="V8" s="11"/>
      <c r="W8" s="62"/>
      <c r="X8" s="57"/>
      <c r="Y8" s="57"/>
    </row>
    <row r="9" spans="1:25">
      <c r="A9" s="97"/>
      <c r="B9" s="97"/>
      <c r="C9" s="97"/>
      <c r="D9" s="61" t="s">
        <v>308</v>
      </c>
      <c r="E9" s="7">
        <v>44422.375200891198</v>
      </c>
      <c r="F9" s="7"/>
      <c r="G9" s="7"/>
      <c r="H9" s="7"/>
      <c r="I9" s="7"/>
      <c r="J9" s="8">
        <v>3926</v>
      </c>
      <c r="K9" s="8">
        <v>3915</v>
      </c>
      <c r="L9" s="9">
        <v>0.99719816607233802</v>
      </c>
      <c r="M9" s="10">
        <v>2931</v>
      </c>
      <c r="N9" s="8">
        <v>1789</v>
      </c>
      <c r="O9" s="9">
        <v>0.45696040868454701</v>
      </c>
      <c r="P9" s="10">
        <v>42</v>
      </c>
      <c r="Q9" s="8">
        <v>36</v>
      </c>
      <c r="R9" s="9">
        <v>2.0122973728339901E-2</v>
      </c>
      <c r="S9" s="9">
        <v>9.1954022988505694E-3</v>
      </c>
      <c r="T9" s="9">
        <v>1.0727969348659E-2</v>
      </c>
      <c r="U9" s="9">
        <v>1.4329580348004099E-2</v>
      </c>
      <c r="V9" s="11">
        <v>1.2</v>
      </c>
      <c r="W9" s="62" t="s">
        <v>309</v>
      </c>
      <c r="X9" s="57"/>
      <c r="Y9" s="57"/>
    </row>
    <row r="10" spans="1:25">
      <c r="A10" s="97"/>
      <c r="B10" s="97"/>
      <c r="C10" s="97"/>
      <c r="D10" s="61" t="s">
        <v>308</v>
      </c>
      <c r="E10" s="7">
        <v>44422.375200891198</v>
      </c>
      <c r="F10" s="41" t="s">
        <v>217</v>
      </c>
      <c r="G10" s="42">
        <v>25</v>
      </c>
      <c r="H10" s="43">
        <f>G10/P$9</f>
        <v>0.59523809523809523</v>
      </c>
      <c r="I10" s="43">
        <f>+G10/K$9</f>
        <v>6.3856960408684551E-3</v>
      </c>
      <c r="J10" s="8">
        <v>3926</v>
      </c>
      <c r="K10" s="8">
        <v>3915</v>
      </c>
      <c r="L10" s="9">
        <v>0.99719816607233802</v>
      </c>
      <c r="M10" s="10">
        <v>2931</v>
      </c>
      <c r="N10" s="8">
        <v>1789</v>
      </c>
      <c r="O10" s="9">
        <v>0.45696040868454701</v>
      </c>
      <c r="P10" s="10">
        <v>42</v>
      </c>
      <c r="Q10" s="8">
        <v>36</v>
      </c>
      <c r="R10" s="9">
        <v>2.0122973728339901E-2</v>
      </c>
      <c r="S10" s="9">
        <v>9.1954022988505694E-3</v>
      </c>
      <c r="T10" s="9">
        <v>1.0727969348659E-2</v>
      </c>
      <c r="U10" s="9">
        <v>1.4329580348004099E-2</v>
      </c>
      <c r="V10" s="11">
        <v>1.2</v>
      </c>
      <c r="W10" s="62"/>
      <c r="X10" s="57"/>
      <c r="Y10" s="57"/>
    </row>
    <row r="11" spans="1:25">
      <c r="A11" s="97"/>
      <c r="B11" s="97"/>
      <c r="C11" s="97"/>
      <c r="D11" s="61" t="s">
        <v>308</v>
      </c>
      <c r="E11" s="7">
        <v>44422.375200891198</v>
      </c>
      <c r="F11" s="41" t="s">
        <v>301</v>
      </c>
      <c r="G11" s="42">
        <v>17</v>
      </c>
      <c r="H11" s="43">
        <f>G11/P$9</f>
        <v>0.40476190476190477</v>
      </c>
      <c r="I11" s="43">
        <f>+G11/K$9</f>
        <v>4.3422733077905489E-3</v>
      </c>
      <c r="J11" s="8">
        <v>3926</v>
      </c>
      <c r="K11" s="8">
        <v>3915</v>
      </c>
      <c r="L11" s="9">
        <v>0.99719816607233802</v>
      </c>
      <c r="M11" s="10">
        <v>2931</v>
      </c>
      <c r="N11" s="8">
        <v>1789</v>
      </c>
      <c r="O11" s="9">
        <v>0.45696040868454701</v>
      </c>
      <c r="P11" s="10">
        <v>42</v>
      </c>
      <c r="Q11" s="8">
        <v>36</v>
      </c>
      <c r="R11" s="9">
        <v>2.0122973728339901E-2</v>
      </c>
      <c r="S11" s="9">
        <v>9.1954022988505694E-3</v>
      </c>
      <c r="T11" s="9">
        <v>1.0727969348659E-2</v>
      </c>
      <c r="U11" s="9">
        <v>1.4329580348004099E-2</v>
      </c>
      <c r="V11" s="11">
        <v>1.2</v>
      </c>
      <c r="W11" s="62"/>
      <c r="X11" s="57"/>
      <c r="Y11" s="57"/>
    </row>
    <row r="12" spans="1:25">
      <c r="A12" s="97"/>
      <c r="B12" s="97"/>
      <c r="C12" s="97"/>
      <c r="D12" s="61"/>
      <c r="E12" s="7"/>
      <c r="F12" s="7"/>
      <c r="G12" s="7"/>
      <c r="H12" s="7"/>
      <c r="I12" s="7"/>
      <c r="J12" s="8"/>
      <c r="K12" s="8"/>
      <c r="L12" s="9"/>
      <c r="M12" s="10"/>
      <c r="N12" s="8"/>
      <c r="O12" s="9"/>
      <c r="P12" s="10"/>
      <c r="Q12" s="8"/>
      <c r="R12" s="9"/>
      <c r="S12" s="9"/>
      <c r="T12" s="9"/>
      <c r="U12" s="9"/>
      <c r="V12" s="11"/>
      <c r="W12" s="62"/>
      <c r="X12" s="57"/>
      <c r="Y12" s="57"/>
    </row>
    <row r="13" spans="1:25" ht="20.399999999999999">
      <c r="A13" s="97"/>
      <c r="B13" s="97"/>
      <c r="C13" s="97"/>
      <c r="D13" s="61" t="s">
        <v>310</v>
      </c>
      <c r="E13" s="7">
        <v>44425.375536423599</v>
      </c>
      <c r="F13" s="7"/>
      <c r="G13" s="7"/>
      <c r="H13" s="7"/>
      <c r="I13" s="7"/>
      <c r="J13" s="8">
        <v>3922</v>
      </c>
      <c r="K13" s="8">
        <v>3904</v>
      </c>
      <c r="L13" s="9">
        <v>0.99541050484446703</v>
      </c>
      <c r="M13" s="10">
        <v>1911</v>
      </c>
      <c r="N13" s="8">
        <v>1243</v>
      </c>
      <c r="O13" s="9">
        <v>0.31839139344262302</v>
      </c>
      <c r="P13" s="10">
        <v>41</v>
      </c>
      <c r="Q13" s="8">
        <v>32</v>
      </c>
      <c r="R13" s="9">
        <v>2.57441673370877E-2</v>
      </c>
      <c r="S13" s="9">
        <v>8.1967213114754103E-3</v>
      </c>
      <c r="T13" s="9">
        <v>1.05020491803279E-2</v>
      </c>
      <c r="U13" s="9">
        <v>2.1454735740449999E-2</v>
      </c>
      <c r="V13" s="11">
        <v>1.2</v>
      </c>
      <c r="W13" s="62" t="s">
        <v>311</v>
      </c>
      <c r="X13" s="57"/>
      <c r="Y13" s="57"/>
    </row>
    <row r="14" spans="1:25">
      <c r="A14" s="97"/>
      <c r="B14" s="97"/>
      <c r="C14" s="97"/>
      <c r="D14" s="61" t="s">
        <v>310</v>
      </c>
      <c r="E14" s="7">
        <v>44425.375536423599</v>
      </c>
      <c r="F14" s="41" t="s">
        <v>217</v>
      </c>
      <c r="G14" s="42">
        <v>11</v>
      </c>
      <c r="H14" s="43">
        <f>G14/P$13</f>
        <v>0.26829268292682928</v>
      </c>
      <c r="I14" s="43">
        <f>+G14/K$13</f>
        <v>2.8176229508196722E-3</v>
      </c>
      <c r="J14" s="8">
        <v>3922</v>
      </c>
      <c r="K14" s="8">
        <v>3904</v>
      </c>
      <c r="L14" s="9">
        <v>0.99541050484446703</v>
      </c>
      <c r="M14" s="10">
        <v>1911</v>
      </c>
      <c r="N14" s="8">
        <v>1243</v>
      </c>
      <c r="O14" s="9">
        <v>0.31839139344262302</v>
      </c>
      <c r="P14" s="10">
        <v>41</v>
      </c>
      <c r="Q14" s="8">
        <v>32</v>
      </c>
      <c r="R14" s="9">
        <v>2.57441673370877E-2</v>
      </c>
      <c r="S14" s="9">
        <v>8.1967213114754103E-3</v>
      </c>
      <c r="T14" s="9">
        <v>1.05020491803279E-2</v>
      </c>
      <c r="U14" s="9">
        <v>2.1454735740449999E-2</v>
      </c>
      <c r="V14" s="11">
        <v>1.2</v>
      </c>
      <c r="W14" s="62"/>
      <c r="X14" s="57"/>
      <c r="Y14" s="57"/>
    </row>
    <row r="15" spans="1:25">
      <c r="A15" s="97"/>
      <c r="B15" s="97"/>
      <c r="C15" s="97"/>
      <c r="D15" s="61" t="s">
        <v>310</v>
      </c>
      <c r="E15" s="7">
        <v>44425.375536423599</v>
      </c>
      <c r="F15" s="41" t="s">
        <v>301</v>
      </c>
      <c r="G15" s="42">
        <v>6</v>
      </c>
      <c r="H15" s="43">
        <f>G15/P$13</f>
        <v>0.14634146341463414</v>
      </c>
      <c r="I15" s="43">
        <f>+G15/K$13</f>
        <v>1.5368852459016393E-3</v>
      </c>
      <c r="J15" s="8">
        <v>3922</v>
      </c>
      <c r="K15" s="8">
        <v>3904</v>
      </c>
      <c r="L15" s="9">
        <v>0.99541050484446703</v>
      </c>
      <c r="M15" s="10">
        <v>1911</v>
      </c>
      <c r="N15" s="8">
        <v>1243</v>
      </c>
      <c r="O15" s="9">
        <v>0.31839139344262302</v>
      </c>
      <c r="P15" s="10">
        <v>41</v>
      </c>
      <c r="Q15" s="8">
        <v>32</v>
      </c>
      <c r="R15" s="9">
        <v>2.57441673370877E-2</v>
      </c>
      <c r="S15" s="9">
        <v>8.1967213114754103E-3</v>
      </c>
      <c r="T15" s="9">
        <v>1.05020491803279E-2</v>
      </c>
      <c r="U15" s="9">
        <v>2.1454735740449999E-2</v>
      </c>
      <c r="V15" s="11">
        <v>1.2</v>
      </c>
      <c r="W15" s="62"/>
      <c r="X15" s="57"/>
      <c r="Y15" s="57"/>
    </row>
    <row r="16" spans="1:25">
      <c r="A16" s="97"/>
      <c r="B16" s="97"/>
      <c r="C16" s="97"/>
      <c r="D16" s="61" t="s">
        <v>310</v>
      </c>
      <c r="E16" s="7">
        <v>44425.375536423599</v>
      </c>
      <c r="F16" s="41" t="s">
        <v>170</v>
      </c>
      <c r="G16" s="42">
        <v>24</v>
      </c>
      <c r="H16" s="43">
        <f>G16/P$13</f>
        <v>0.58536585365853655</v>
      </c>
      <c r="I16" s="43">
        <f>+G16/K$13</f>
        <v>6.1475409836065573E-3</v>
      </c>
      <c r="J16" s="8">
        <v>3922</v>
      </c>
      <c r="K16" s="8">
        <v>3904</v>
      </c>
      <c r="L16" s="9">
        <v>0.99541050484446703</v>
      </c>
      <c r="M16" s="10">
        <v>1911</v>
      </c>
      <c r="N16" s="8">
        <v>1243</v>
      </c>
      <c r="O16" s="9">
        <v>0.31839139344262302</v>
      </c>
      <c r="P16" s="10">
        <v>41</v>
      </c>
      <c r="Q16" s="8">
        <v>32</v>
      </c>
      <c r="R16" s="9">
        <v>2.57441673370877E-2</v>
      </c>
      <c r="S16" s="9">
        <v>8.1967213114754103E-3</v>
      </c>
      <c r="T16" s="9">
        <v>1.05020491803279E-2</v>
      </c>
      <c r="U16" s="9">
        <v>2.1454735740449999E-2</v>
      </c>
      <c r="V16" s="11">
        <v>1.2</v>
      </c>
      <c r="W16" s="62"/>
      <c r="X16" s="57"/>
      <c r="Y16" s="57"/>
    </row>
    <row r="17" spans="1:25">
      <c r="A17" s="97"/>
      <c r="B17" s="97"/>
      <c r="C17" s="97"/>
      <c r="D17" s="61"/>
      <c r="E17" s="7"/>
      <c r="F17" s="7"/>
      <c r="G17" s="7"/>
      <c r="H17" s="7"/>
      <c r="I17" s="7"/>
      <c r="J17" s="8"/>
      <c r="K17" s="8"/>
      <c r="L17" s="9"/>
      <c r="M17" s="10"/>
      <c r="N17" s="8"/>
      <c r="O17" s="9"/>
      <c r="P17" s="10"/>
      <c r="Q17" s="8"/>
      <c r="R17" s="9"/>
      <c r="S17" s="9"/>
      <c r="T17" s="9"/>
      <c r="U17" s="9"/>
      <c r="V17" s="11"/>
      <c r="W17" s="62"/>
      <c r="X17" s="57"/>
      <c r="Y17" s="57"/>
    </row>
    <row r="18" spans="1:25" ht="20.399999999999999">
      <c r="A18" s="97"/>
      <c r="B18" s="97"/>
      <c r="C18" s="98"/>
      <c r="D18" s="61" t="s">
        <v>312</v>
      </c>
      <c r="E18" s="7">
        <v>44438.666762766203</v>
      </c>
      <c r="F18" s="7"/>
      <c r="G18" s="7"/>
      <c r="H18" s="7"/>
      <c r="I18" s="7"/>
      <c r="J18" s="8">
        <v>963</v>
      </c>
      <c r="K18" s="8">
        <v>796</v>
      </c>
      <c r="L18" s="9">
        <v>0.82658359293873296</v>
      </c>
      <c r="M18" s="10">
        <v>449</v>
      </c>
      <c r="N18" s="8">
        <v>226</v>
      </c>
      <c r="O18" s="9">
        <v>0.28391959798994998</v>
      </c>
      <c r="P18" s="10">
        <v>18</v>
      </c>
      <c r="Q18" s="8">
        <v>14</v>
      </c>
      <c r="R18" s="9">
        <v>6.1946902654867297E-2</v>
      </c>
      <c r="S18" s="9">
        <v>1.75879396984925E-2</v>
      </c>
      <c r="T18" s="9">
        <v>2.2613065326633201E-2</v>
      </c>
      <c r="U18" s="9">
        <v>4.0089086859688199E-2</v>
      </c>
      <c r="V18" s="11">
        <v>4.3</v>
      </c>
      <c r="W18" s="62" t="s">
        <v>313</v>
      </c>
      <c r="X18" s="57"/>
      <c r="Y18" s="57"/>
    </row>
    <row r="19" spans="1:25">
      <c r="A19" s="97"/>
      <c r="B19" s="97"/>
      <c r="C19" s="71"/>
      <c r="D19" s="61" t="s">
        <v>312</v>
      </c>
      <c r="E19" s="7">
        <v>44438.666762766203</v>
      </c>
      <c r="F19" s="41" t="s">
        <v>217</v>
      </c>
      <c r="G19" s="42">
        <v>1</v>
      </c>
      <c r="H19" s="43">
        <f>G19/P$18</f>
        <v>5.5555555555555552E-2</v>
      </c>
      <c r="I19" s="43">
        <f>+G19/K$18</f>
        <v>1.2562814070351759E-3</v>
      </c>
      <c r="J19" s="8">
        <v>963</v>
      </c>
      <c r="K19" s="8">
        <v>796</v>
      </c>
      <c r="L19" s="9">
        <v>0.82658359293873296</v>
      </c>
      <c r="M19" s="10">
        <v>449</v>
      </c>
      <c r="N19" s="8">
        <v>226</v>
      </c>
      <c r="O19" s="9">
        <v>0.28391959798994998</v>
      </c>
      <c r="P19" s="10">
        <v>18</v>
      </c>
      <c r="Q19" s="8">
        <v>14</v>
      </c>
      <c r="R19" s="9">
        <v>6.1946902654867297E-2</v>
      </c>
      <c r="S19" s="9">
        <v>1.75879396984925E-2</v>
      </c>
      <c r="T19" s="9">
        <v>2.2613065326633201E-2</v>
      </c>
      <c r="U19" s="9">
        <v>4.0089086859688199E-2</v>
      </c>
      <c r="V19" s="11">
        <v>4.3</v>
      </c>
      <c r="W19" s="62"/>
      <c r="X19" s="57"/>
      <c r="Y19" s="57"/>
    </row>
    <row r="20" spans="1:25">
      <c r="A20" s="97"/>
      <c r="B20" s="97"/>
      <c r="C20" s="71"/>
      <c r="D20" s="61" t="s">
        <v>312</v>
      </c>
      <c r="E20" s="7">
        <v>44438.666762766203</v>
      </c>
      <c r="F20" s="41" t="s">
        <v>360</v>
      </c>
      <c r="G20" s="42">
        <v>7</v>
      </c>
      <c r="H20" s="43">
        <f t="shared" ref="H20:H21" si="2">G20/P$18</f>
        <v>0.3888888888888889</v>
      </c>
      <c r="I20" s="43">
        <f t="shared" ref="I20:I21" si="3">+G20/K$18</f>
        <v>8.7939698492462311E-3</v>
      </c>
      <c r="J20" s="8">
        <v>963</v>
      </c>
      <c r="K20" s="8">
        <v>796</v>
      </c>
      <c r="L20" s="9">
        <v>0.82658359293873296</v>
      </c>
      <c r="M20" s="10">
        <v>449</v>
      </c>
      <c r="N20" s="8">
        <v>226</v>
      </c>
      <c r="O20" s="9">
        <v>0.28391959798994998</v>
      </c>
      <c r="P20" s="10">
        <v>18</v>
      </c>
      <c r="Q20" s="8">
        <v>14</v>
      </c>
      <c r="R20" s="9">
        <v>6.1946902654867297E-2</v>
      </c>
      <c r="S20" s="9">
        <v>1.75879396984925E-2</v>
      </c>
      <c r="T20" s="9">
        <v>2.2613065326633201E-2</v>
      </c>
      <c r="U20" s="9">
        <v>4.0089086859688199E-2</v>
      </c>
      <c r="V20" s="11">
        <v>4.3</v>
      </c>
      <c r="W20" s="62"/>
      <c r="X20" s="57"/>
      <c r="Y20" s="57"/>
    </row>
    <row r="21" spans="1:25">
      <c r="A21" s="97"/>
      <c r="B21" s="97"/>
      <c r="C21" s="71"/>
      <c r="D21" s="61" t="s">
        <v>312</v>
      </c>
      <c r="E21" s="7">
        <v>44438.666762766203</v>
      </c>
      <c r="F21" s="41" t="s">
        <v>361</v>
      </c>
      <c r="G21" s="42">
        <v>9</v>
      </c>
      <c r="H21" s="43">
        <f t="shared" si="2"/>
        <v>0.5</v>
      </c>
      <c r="I21" s="43">
        <f t="shared" si="3"/>
        <v>1.1306532663316583E-2</v>
      </c>
      <c r="J21" s="8">
        <v>963</v>
      </c>
      <c r="K21" s="8">
        <v>796</v>
      </c>
      <c r="L21" s="9">
        <v>0.82658359293873296</v>
      </c>
      <c r="M21" s="10">
        <v>449</v>
      </c>
      <c r="N21" s="8">
        <v>226</v>
      </c>
      <c r="O21" s="9">
        <v>0.28391959798994998</v>
      </c>
      <c r="P21" s="10">
        <v>18</v>
      </c>
      <c r="Q21" s="8">
        <v>14</v>
      </c>
      <c r="R21" s="9">
        <v>6.1946902654867297E-2</v>
      </c>
      <c r="S21" s="9">
        <v>1.75879396984925E-2</v>
      </c>
      <c r="T21" s="9">
        <v>2.2613065326633201E-2</v>
      </c>
      <c r="U21" s="9">
        <v>4.0089086859688199E-2</v>
      </c>
      <c r="V21" s="11">
        <v>4.3</v>
      </c>
      <c r="W21" s="62"/>
      <c r="X21" s="57"/>
      <c r="Y21" s="57"/>
    </row>
    <row r="22" spans="1:25">
      <c r="A22" s="97"/>
      <c r="B22" s="97"/>
      <c r="C22" s="99" t="s">
        <v>314</v>
      </c>
      <c r="D22" s="94"/>
      <c r="E22" s="72" t="s">
        <v>0</v>
      </c>
      <c r="F22" s="72"/>
      <c r="G22" s="72"/>
      <c r="H22" s="72"/>
      <c r="I22" s="72"/>
      <c r="J22" s="15">
        <v>13611</v>
      </c>
      <c r="K22" s="15">
        <v>13373</v>
      </c>
      <c r="L22" s="16">
        <v>0.98251414297259598</v>
      </c>
      <c r="M22" s="17">
        <v>6610</v>
      </c>
      <c r="N22" s="15">
        <v>3926</v>
      </c>
      <c r="O22" s="16">
        <v>0.29357660958648002</v>
      </c>
      <c r="P22" s="17">
        <v>174</v>
      </c>
      <c r="Q22" s="15">
        <v>117</v>
      </c>
      <c r="R22" s="16">
        <v>2.9801324503311299E-2</v>
      </c>
      <c r="S22" s="16">
        <v>8.7489718088686191E-3</v>
      </c>
      <c r="T22" s="16">
        <v>1.3011291408060999E-2</v>
      </c>
      <c r="U22" s="16">
        <v>2.6323751891074099E-2</v>
      </c>
      <c r="V22" s="72" t="s">
        <v>0</v>
      </c>
      <c r="W22" s="72" t="s">
        <v>0</v>
      </c>
      <c r="X22" s="57"/>
      <c r="Y22" s="57"/>
    </row>
    <row r="23" spans="1:25">
      <c r="A23" s="97"/>
      <c r="B23" s="97"/>
      <c r="C23" s="96" t="s">
        <v>315</v>
      </c>
      <c r="D23" s="61" t="s">
        <v>316</v>
      </c>
      <c r="E23" s="7">
        <v>44428.875191550898</v>
      </c>
      <c r="F23" s="7"/>
      <c r="G23" s="7"/>
      <c r="H23" s="7"/>
      <c r="I23" s="7"/>
      <c r="J23" s="8">
        <v>6370</v>
      </c>
      <c r="K23" s="8">
        <v>6198</v>
      </c>
      <c r="L23" s="9">
        <v>0.97299843014128695</v>
      </c>
      <c r="M23" s="10">
        <v>1671</v>
      </c>
      <c r="N23" s="8">
        <v>993</v>
      </c>
      <c r="O23" s="9">
        <v>0.160212971926428</v>
      </c>
      <c r="P23" s="10">
        <v>26</v>
      </c>
      <c r="Q23" s="8">
        <v>18</v>
      </c>
      <c r="R23" s="9">
        <v>1.8126888217522698E-2</v>
      </c>
      <c r="S23" s="9">
        <v>2.9041626331074502E-3</v>
      </c>
      <c r="T23" s="9">
        <v>4.1949015811552099E-3</v>
      </c>
      <c r="U23" s="9">
        <v>1.55595451825254E-2</v>
      </c>
      <c r="V23" s="11">
        <v>1.7</v>
      </c>
      <c r="W23" s="62" t="s">
        <v>317</v>
      </c>
      <c r="X23" s="57"/>
      <c r="Y23" s="57"/>
    </row>
    <row r="24" spans="1:25">
      <c r="A24" s="97"/>
      <c r="B24" s="97"/>
      <c r="C24" s="100"/>
      <c r="D24" s="61" t="s">
        <v>316</v>
      </c>
      <c r="E24" s="7">
        <v>44428.875191550898</v>
      </c>
      <c r="F24" s="41" t="s">
        <v>301</v>
      </c>
      <c r="G24" s="42">
        <v>14</v>
      </c>
      <c r="H24" s="43">
        <f>G24/P$23</f>
        <v>0.53846153846153844</v>
      </c>
      <c r="I24" s="43">
        <f>+G24/K$23</f>
        <v>2.2587931590835751E-3</v>
      </c>
      <c r="J24" s="8">
        <v>6370</v>
      </c>
      <c r="K24" s="8">
        <v>6198</v>
      </c>
      <c r="L24" s="9">
        <v>0.97299843014128695</v>
      </c>
      <c r="M24" s="10">
        <v>1671</v>
      </c>
      <c r="N24" s="8">
        <v>993</v>
      </c>
      <c r="O24" s="9">
        <v>0.160212971926428</v>
      </c>
      <c r="P24" s="10">
        <v>26</v>
      </c>
      <c r="Q24" s="8">
        <v>18</v>
      </c>
      <c r="R24" s="9">
        <v>1.8126888217522698E-2</v>
      </c>
      <c r="S24" s="9">
        <v>2.9041626331074502E-3</v>
      </c>
      <c r="T24" s="9">
        <v>4.1949015811552099E-3</v>
      </c>
      <c r="U24" s="9">
        <v>1.55595451825254E-2</v>
      </c>
      <c r="V24" s="11">
        <v>1.7</v>
      </c>
      <c r="W24" s="62"/>
      <c r="X24" s="57"/>
      <c r="Y24" s="57"/>
    </row>
    <row r="25" spans="1:25">
      <c r="A25" s="97"/>
      <c r="B25" s="97"/>
      <c r="C25" s="100"/>
      <c r="D25" s="61"/>
      <c r="E25" s="7"/>
      <c r="F25" s="7"/>
      <c r="G25" s="7"/>
      <c r="H25" s="7"/>
      <c r="I25" s="7"/>
      <c r="J25" s="8"/>
      <c r="K25" s="8"/>
      <c r="L25" s="9"/>
      <c r="M25" s="10"/>
      <c r="N25" s="8"/>
      <c r="O25" s="9"/>
      <c r="P25" s="10"/>
      <c r="Q25" s="8"/>
      <c r="R25" s="9"/>
      <c r="S25" s="9"/>
      <c r="T25" s="9"/>
      <c r="U25" s="9"/>
      <c r="V25" s="11"/>
      <c r="W25" s="62"/>
      <c r="X25" s="57"/>
      <c r="Y25" s="57"/>
    </row>
    <row r="26" spans="1:25" ht="20.399999999999999">
      <c r="A26" s="97"/>
      <c r="B26" s="97"/>
      <c r="C26" s="98"/>
      <c r="D26" s="61" t="s">
        <v>318</v>
      </c>
      <c r="E26" s="7">
        <v>44431.875282442103</v>
      </c>
      <c r="F26" s="7"/>
      <c r="G26" s="7"/>
      <c r="H26" s="7"/>
      <c r="I26" s="7"/>
      <c r="J26" s="8">
        <v>6369</v>
      </c>
      <c r="K26" s="8">
        <v>6162</v>
      </c>
      <c r="L26" s="9">
        <v>0.96749882242110197</v>
      </c>
      <c r="M26" s="10">
        <v>1426</v>
      </c>
      <c r="N26" s="8">
        <v>904</v>
      </c>
      <c r="O26" s="9">
        <v>0.14670561506004501</v>
      </c>
      <c r="P26" s="10">
        <v>28</v>
      </c>
      <c r="Q26" s="8">
        <v>21</v>
      </c>
      <c r="R26" s="9">
        <v>2.3230088495575198E-2</v>
      </c>
      <c r="S26" s="9">
        <v>3.4079844206426498E-3</v>
      </c>
      <c r="T26" s="9">
        <v>4.5439792275235296E-3</v>
      </c>
      <c r="U26" s="9">
        <v>1.9635343618513299E-2</v>
      </c>
      <c r="V26" s="11">
        <v>1.7</v>
      </c>
      <c r="W26" s="62" t="s">
        <v>319</v>
      </c>
      <c r="X26" s="57"/>
      <c r="Y26" s="57"/>
    </row>
    <row r="27" spans="1:25">
      <c r="A27" s="97"/>
      <c r="B27" s="97"/>
      <c r="C27" s="71"/>
      <c r="D27" s="61" t="s">
        <v>318</v>
      </c>
      <c r="E27" s="7">
        <v>44431.875282442103</v>
      </c>
      <c r="F27" s="41" t="s">
        <v>301</v>
      </c>
      <c r="G27" s="42">
        <v>21</v>
      </c>
      <c r="H27" s="43">
        <f>G27/P$26</f>
        <v>0.75</v>
      </c>
      <c r="I27" s="43">
        <f>+G27/K$26</f>
        <v>3.4079844206426485E-3</v>
      </c>
      <c r="J27" s="8">
        <v>6369</v>
      </c>
      <c r="K27" s="8">
        <v>6162</v>
      </c>
      <c r="L27" s="9">
        <v>0.96749882242110197</v>
      </c>
      <c r="M27" s="10">
        <v>1426</v>
      </c>
      <c r="N27" s="8">
        <v>904</v>
      </c>
      <c r="O27" s="9">
        <v>0.14670561506004501</v>
      </c>
      <c r="P27" s="10">
        <v>28</v>
      </c>
      <c r="Q27" s="8">
        <v>21</v>
      </c>
      <c r="R27" s="9">
        <v>2.3230088495575198E-2</v>
      </c>
      <c r="S27" s="9">
        <v>3.4079844206426498E-3</v>
      </c>
      <c r="T27" s="9">
        <v>4.5439792275235296E-3</v>
      </c>
      <c r="U27" s="9">
        <v>1.9635343618513299E-2</v>
      </c>
      <c r="V27" s="11">
        <v>1.7</v>
      </c>
      <c r="W27" s="62"/>
      <c r="X27" s="57"/>
      <c r="Y27" s="57"/>
    </row>
    <row r="28" spans="1:25">
      <c r="A28" s="97"/>
      <c r="B28" s="97"/>
      <c r="C28" s="99" t="s">
        <v>320</v>
      </c>
      <c r="D28" s="94"/>
      <c r="E28" s="72" t="s">
        <v>0</v>
      </c>
      <c r="F28" s="72"/>
      <c r="G28" s="72"/>
      <c r="H28" s="72"/>
      <c r="I28" s="72"/>
      <c r="J28" s="15">
        <v>12739</v>
      </c>
      <c r="K28" s="15">
        <v>12360</v>
      </c>
      <c r="L28" s="16">
        <v>0.97024884213831497</v>
      </c>
      <c r="M28" s="17">
        <v>3097</v>
      </c>
      <c r="N28" s="15">
        <v>1897</v>
      </c>
      <c r="O28" s="16">
        <v>0.15347896440129399</v>
      </c>
      <c r="P28" s="17">
        <v>54</v>
      </c>
      <c r="Q28" s="15">
        <v>39</v>
      </c>
      <c r="R28" s="16">
        <v>2.0558777016341599E-2</v>
      </c>
      <c r="S28" s="16">
        <v>3.1553398058252399E-3</v>
      </c>
      <c r="T28" s="16">
        <v>4.3689320388349499E-3</v>
      </c>
      <c r="U28" s="16">
        <v>1.7436228608330599E-2</v>
      </c>
      <c r="V28" s="72" t="s">
        <v>0</v>
      </c>
      <c r="W28" s="72" t="s">
        <v>0</v>
      </c>
      <c r="X28" s="57"/>
      <c r="Y28" s="57"/>
    </row>
    <row r="29" spans="1:25" ht="14.4" customHeight="1">
      <c r="A29" s="97"/>
      <c r="B29" s="97"/>
      <c r="C29" s="96" t="s">
        <v>44</v>
      </c>
      <c r="D29" s="61" t="s">
        <v>239</v>
      </c>
      <c r="E29" s="7">
        <v>44418.375510648097</v>
      </c>
      <c r="F29" s="7"/>
      <c r="G29" s="7"/>
      <c r="H29" s="7"/>
      <c r="I29" s="7"/>
      <c r="J29" s="8">
        <v>7377</v>
      </c>
      <c r="K29" s="8">
        <v>4529</v>
      </c>
      <c r="L29" s="9">
        <v>0.61393520401247104</v>
      </c>
      <c r="M29" s="10">
        <v>701</v>
      </c>
      <c r="N29" s="8">
        <v>477</v>
      </c>
      <c r="O29" s="9">
        <v>0.105321262971958</v>
      </c>
      <c r="P29" s="10">
        <v>9</v>
      </c>
      <c r="Q29" s="8">
        <v>7</v>
      </c>
      <c r="R29" s="9">
        <v>1.46750524109015E-2</v>
      </c>
      <c r="S29" s="9">
        <v>1.5455950540958299E-3</v>
      </c>
      <c r="T29" s="9">
        <v>1.9871936409803499E-3</v>
      </c>
      <c r="U29" s="9">
        <v>1.28388017118402E-2</v>
      </c>
      <c r="V29" s="11">
        <v>1.2</v>
      </c>
      <c r="W29" s="62" t="s">
        <v>240</v>
      </c>
      <c r="X29" s="57"/>
      <c r="Y29" s="57"/>
    </row>
    <row r="30" spans="1:25" ht="14.4" customHeight="1">
      <c r="A30" s="97"/>
      <c r="B30" s="97"/>
      <c r="C30" s="102"/>
      <c r="D30" s="61" t="s">
        <v>239</v>
      </c>
      <c r="E30" s="7">
        <v>44418.375510648097</v>
      </c>
      <c r="F30" s="41" t="s">
        <v>362</v>
      </c>
      <c r="G30" s="42">
        <v>1</v>
      </c>
      <c r="H30" s="43">
        <f>G30/P$29</f>
        <v>0.1111111111111111</v>
      </c>
      <c r="I30" s="43">
        <f>+G30/K$29</f>
        <v>2.2079929344226098E-4</v>
      </c>
      <c r="J30" s="8">
        <v>7377</v>
      </c>
      <c r="K30" s="8">
        <v>4529</v>
      </c>
      <c r="L30" s="9">
        <v>0.61393520401247104</v>
      </c>
      <c r="M30" s="10">
        <v>701</v>
      </c>
      <c r="N30" s="8">
        <v>477</v>
      </c>
      <c r="O30" s="9">
        <v>0.105321262971958</v>
      </c>
      <c r="P30" s="10">
        <v>9</v>
      </c>
      <c r="Q30" s="8">
        <v>7</v>
      </c>
      <c r="R30" s="9">
        <v>1.46750524109015E-2</v>
      </c>
      <c r="S30" s="9">
        <v>1.5455950540958299E-3</v>
      </c>
      <c r="T30" s="9">
        <v>1.9871936409803499E-3</v>
      </c>
      <c r="U30" s="9">
        <v>1.28388017118402E-2</v>
      </c>
      <c r="V30" s="11">
        <v>1.2</v>
      </c>
      <c r="W30" s="62"/>
      <c r="X30" s="57"/>
      <c r="Y30" s="57"/>
    </row>
    <row r="31" spans="1:25" ht="14.4" customHeight="1">
      <c r="A31" s="97"/>
      <c r="B31" s="97"/>
      <c r="C31" s="102"/>
      <c r="D31" s="61" t="s">
        <v>239</v>
      </c>
      <c r="E31" s="7">
        <v>44418.375510648097</v>
      </c>
      <c r="F31" s="41" t="s">
        <v>301</v>
      </c>
      <c r="G31" s="42">
        <v>6</v>
      </c>
      <c r="H31" s="43">
        <f t="shared" ref="H31:H32" si="4">G31/P$29</f>
        <v>0.66666666666666663</v>
      </c>
      <c r="I31" s="43">
        <f t="shared" ref="I31:I32" si="5">+G31/K$29</f>
        <v>1.3247957606535659E-3</v>
      </c>
      <c r="J31" s="8">
        <v>7377</v>
      </c>
      <c r="K31" s="8">
        <v>4529</v>
      </c>
      <c r="L31" s="9">
        <v>0.61393520401247104</v>
      </c>
      <c r="M31" s="10">
        <v>701</v>
      </c>
      <c r="N31" s="8">
        <v>477</v>
      </c>
      <c r="O31" s="9">
        <v>0.105321262971958</v>
      </c>
      <c r="P31" s="10">
        <v>9</v>
      </c>
      <c r="Q31" s="8">
        <v>7</v>
      </c>
      <c r="R31" s="9">
        <v>1.46750524109015E-2</v>
      </c>
      <c r="S31" s="9">
        <v>1.5455950540958299E-3</v>
      </c>
      <c r="T31" s="9">
        <v>1.9871936409803499E-3</v>
      </c>
      <c r="U31" s="9">
        <v>1.28388017118402E-2</v>
      </c>
      <c r="V31" s="11">
        <v>1.2</v>
      </c>
      <c r="W31" s="62"/>
      <c r="X31" s="57"/>
      <c r="Y31" s="57"/>
    </row>
    <row r="32" spans="1:25" ht="14.4" customHeight="1">
      <c r="A32" s="97"/>
      <c r="B32" s="97"/>
      <c r="C32" s="102"/>
      <c r="D32" s="61" t="s">
        <v>239</v>
      </c>
      <c r="E32" s="7">
        <v>44418.375510648097</v>
      </c>
      <c r="F32" s="41" t="s">
        <v>304</v>
      </c>
      <c r="G32" s="42">
        <v>0</v>
      </c>
      <c r="H32" s="43">
        <f t="shared" si="4"/>
        <v>0</v>
      </c>
      <c r="I32" s="43">
        <f t="shared" si="5"/>
        <v>0</v>
      </c>
      <c r="J32" s="8">
        <v>7377</v>
      </c>
      <c r="K32" s="8">
        <v>4529</v>
      </c>
      <c r="L32" s="9">
        <v>0.61393520401247104</v>
      </c>
      <c r="M32" s="10">
        <v>701</v>
      </c>
      <c r="N32" s="8">
        <v>477</v>
      </c>
      <c r="O32" s="9">
        <v>0.105321262971958</v>
      </c>
      <c r="P32" s="10">
        <v>9</v>
      </c>
      <c r="Q32" s="8">
        <v>7</v>
      </c>
      <c r="R32" s="9">
        <v>1.46750524109015E-2</v>
      </c>
      <c r="S32" s="9">
        <v>1.5455950540958299E-3</v>
      </c>
      <c r="T32" s="9">
        <v>1.9871936409803499E-3</v>
      </c>
      <c r="U32" s="9">
        <v>1.28388017118402E-2</v>
      </c>
      <c r="V32" s="11">
        <v>1.2</v>
      </c>
      <c r="W32" s="62"/>
      <c r="X32" s="57"/>
      <c r="Y32" s="57"/>
    </row>
    <row r="33" spans="1:25" ht="14.4" customHeight="1">
      <c r="A33" s="97"/>
      <c r="B33" s="97"/>
      <c r="C33" s="102"/>
      <c r="D33" s="61"/>
      <c r="E33" s="7"/>
      <c r="F33" s="7"/>
      <c r="G33" s="7"/>
      <c r="H33" s="7"/>
      <c r="I33" s="7"/>
      <c r="J33" s="8"/>
      <c r="K33" s="8"/>
      <c r="L33" s="9"/>
      <c r="M33" s="10"/>
      <c r="N33" s="8"/>
      <c r="O33" s="9"/>
      <c r="P33" s="10"/>
      <c r="Q33" s="8"/>
      <c r="R33" s="9"/>
      <c r="S33" s="9"/>
      <c r="T33" s="9"/>
      <c r="U33" s="9"/>
      <c r="V33" s="11"/>
      <c r="W33" s="62"/>
      <c r="X33" s="57"/>
      <c r="Y33" s="57"/>
    </row>
    <row r="34" spans="1:25">
      <c r="A34" s="97"/>
      <c r="B34" s="97"/>
      <c r="C34" s="97"/>
      <c r="D34" s="61" t="s">
        <v>241</v>
      </c>
      <c r="E34" s="7">
        <v>44420.6253853819</v>
      </c>
      <c r="F34" s="7"/>
      <c r="G34" s="7"/>
      <c r="H34" s="7"/>
      <c r="I34" s="7"/>
      <c r="J34" s="8">
        <v>39427</v>
      </c>
      <c r="K34" s="8">
        <v>39069</v>
      </c>
      <c r="L34" s="9">
        <v>0.99091992796814399</v>
      </c>
      <c r="M34" s="10">
        <v>9252</v>
      </c>
      <c r="N34" s="8">
        <v>4700</v>
      </c>
      <c r="O34" s="9">
        <v>0.120299982082981</v>
      </c>
      <c r="P34" s="10">
        <v>1510</v>
      </c>
      <c r="Q34" s="8">
        <v>1016</v>
      </c>
      <c r="R34" s="9">
        <v>0.21617021276595699</v>
      </c>
      <c r="S34" s="9">
        <v>2.6005272722618999E-2</v>
      </c>
      <c r="T34" s="9">
        <v>3.8649568711766398E-2</v>
      </c>
      <c r="U34" s="9">
        <v>0.16320795503674901</v>
      </c>
      <c r="V34" s="11">
        <v>0</v>
      </c>
      <c r="W34" s="62" t="s">
        <v>242</v>
      </c>
      <c r="X34" s="57"/>
      <c r="Y34" s="57"/>
    </row>
    <row r="35" spans="1:25">
      <c r="A35" s="97"/>
      <c r="B35" s="97"/>
      <c r="C35" s="97"/>
      <c r="D35" s="61" t="s">
        <v>241</v>
      </c>
      <c r="E35" s="7">
        <v>44420.6253853819</v>
      </c>
      <c r="F35" s="41" t="s">
        <v>362</v>
      </c>
      <c r="G35" s="42">
        <v>17</v>
      </c>
      <c r="H35" s="43">
        <f>G35/P$34</f>
        <v>1.1258278145695364E-2</v>
      </c>
      <c r="I35" s="43">
        <f>+G35/K$34</f>
        <v>4.3512759476823054E-4</v>
      </c>
      <c r="J35" s="8">
        <v>39427</v>
      </c>
      <c r="K35" s="8">
        <v>39069</v>
      </c>
      <c r="L35" s="9">
        <v>0.99091992796814399</v>
      </c>
      <c r="M35" s="10">
        <v>9252</v>
      </c>
      <c r="N35" s="8">
        <v>4700</v>
      </c>
      <c r="O35" s="9">
        <v>0.120299982082981</v>
      </c>
      <c r="P35" s="10">
        <v>1510</v>
      </c>
      <c r="Q35" s="8">
        <v>1016</v>
      </c>
      <c r="R35" s="9">
        <v>0.21617021276595699</v>
      </c>
      <c r="S35" s="9">
        <v>2.6005272722618999E-2</v>
      </c>
      <c r="T35" s="9">
        <v>3.8649568711766398E-2</v>
      </c>
      <c r="U35" s="9">
        <v>0.16320795503674901</v>
      </c>
      <c r="V35" s="11">
        <v>0</v>
      </c>
      <c r="W35" s="62"/>
      <c r="X35" s="57"/>
      <c r="Y35" s="57"/>
    </row>
    <row r="36" spans="1:25">
      <c r="A36" s="97"/>
      <c r="B36" s="97"/>
      <c r="C36" s="97"/>
      <c r="D36" s="61" t="s">
        <v>241</v>
      </c>
      <c r="E36" s="7">
        <v>44420.6253853819</v>
      </c>
      <c r="F36" s="41" t="s">
        <v>217</v>
      </c>
      <c r="G36" s="42">
        <v>10</v>
      </c>
      <c r="H36" s="43">
        <f>G36/P$34</f>
        <v>6.6225165562913907E-3</v>
      </c>
      <c r="I36" s="43">
        <f>+G36/K$34</f>
        <v>2.5595740868719445E-4</v>
      </c>
      <c r="J36" s="8">
        <v>39427</v>
      </c>
      <c r="K36" s="8">
        <v>39069</v>
      </c>
      <c r="L36" s="9">
        <v>0.99091992796814399</v>
      </c>
      <c r="M36" s="10">
        <v>9252</v>
      </c>
      <c r="N36" s="8">
        <v>4700</v>
      </c>
      <c r="O36" s="9">
        <v>0.120299982082981</v>
      </c>
      <c r="P36" s="10">
        <v>1510</v>
      </c>
      <c r="Q36" s="8">
        <v>1016</v>
      </c>
      <c r="R36" s="9">
        <v>0.21617021276595699</v>
      </c>
      <c r="S36" s="9">
        <v>2.6005272722618999E-2</v>
      </c>
      <c r="T36" s="9">
        <v>3.8649568711766398E-2</v>
      </c>
      <c r="U36" s="9">
        <v>0.16320795503674901</v>
      </c>
      <c r="V36" s="11">
        <v>0</v>
      </c>
      <c r="W36" s="62"/>
      <c r="X36" s="57"/>
      <c r="Y36" s="57"/>
    </row>
    <row r="37" spans="1:25">
      <c r="A37" s="97"/>
      <c r="B37" s="97"/>
      <c r="C37" s="97"/>
      <c r="D37" s="61"/>
      <c r="E37" s="7"/>
      <c r="F37" s="7"/>
      <c r="G37" s="7"/>
      <c r="H37" s="7"/>
      <c r="I37" s="7"/>
      <c r="J37" s="8"/>
      <c r="K37" s="8"/>
      <c r="L37" s="9"/>
      <c r="M37" s="10"/>
      <c r="N37" s="8"/>
      <c r="O37" s="9"/>
      <c r="P37" s="10"/>
      <c r="Q37" s="8"/>
      <c r="R37" s="9"/>
      <c r="S37" s="9"/>
      <c r="T37" s="9"/>
      <c r="U37" s="9"/>
      <c r="V37" s="11"/>
      <c r="W37" s="62"/>
      <c r="X37" s="57"/>
      <c r="Y37" s="57"/>
    </row>
    <row r="38" spans="1:25">
      <c r="A38" s="97"/>
      <c r="B38" s="97"/>
      <c r="C38" s="97"/>
      <c r="D38" s="61" t="s">
        <v>243</v>
      </c>
      <c r="E38" s="7">
        <v>44425.465095868101</v>
      </c>
      <c r="F38" s="7"/>
      <c r="G38" s="7"/>
      <c r="H38" s="7"/>
      <c r="I38" s="7"/>
      <c r="J38" s="8">
        <v>50</v>
      </c>
      <c r="K38" s="8">
        <v>48</v>
      </c>
      <c r="L38" s="9">
        <v>0.96</v>
      </c>
      <c r="M38" s="10">
        <v>273</v>
      </c>
      <c r="N38" s="8">
        <v>20</v>
      </c>
      <c r="O38" s="9">
        <v>0.41666666666666702</v>
      </c>
      <c r="P38" s="10">
        <v>0</v>
      </c>
      <c r="Q38" s="8">
        <v>0</v>
      </c>
      <c r="R38" s="9">
        <v>0</v>
      </c>
      <c r="S38" s="9">
        <v>0</v>
      </c>
      <c r="T38" s="9">
        <v>0</v>
      </c>
      <c r="U38" s="9">
        <v>0</v>
      </c>
      <c r="V38" s="11">
        <v>0</v>
      </c>
      <c r="W38" s="62" t="s">
        <v>244</v>
      </c>
      <c r="X38" s="57"/>
      <c r="Y38" s="57"/>
    </row>
    <row r="39" spans="1:25" ht="20.399999999999999" hidden="1" customHeight="1">
      <c r="A39" s="97"/>
      <c r="B39" s="97"/>
      <c r="C39" s="98"/>
      <c r="D39" s="61" t="s">
        <v>245</v>
      </c>
      <c r="E39" s="7">
        <v>44434.619251041702</v>
      </c>
      <c r="F39" s="7"/>
      <c r="G39" s="7"/>
      <c r="H39" s="7"/>
      <c r="I39" s="7"/>
      <c r="J39" s="8">
        <v>39298</v>
      </c>
      <c r="K39" s="8">
        <v>39124</v>
      </c>
      <c r="L39" s="9">
        <v>0.99557229375540701</v>
      </c>
      <c r="M39" s="10">
        <v>8862</v>
      </c>
      <c r="N39" s="8">
        <v>4649</v>
      </c>
      <c r="O39" s="9">
        <v>0.118827318270116</v>
      </c>
      <c r="P39" s="10">
        <v>1374</v>
      </c>
      <c r="Q39" s="8">
        <v>932</v>
      </c>
      <c r="R39" s="9">
        <v>0.20047322004732199</v>
      </c>
      <c r="S39" s="9">
        <v>2.3821695123198001E-2</v>
      </c>
      <c r="T39" s="9">
        <v>3.5119108475616001E-2</v>
      </c>
      <c r="U39" s="9">
        <v>0.155044008124577</v>
      </c>
      <c r="V39" s="11">
        <v>0</v>
      </c>
      <c r="W39" s="62" t="s">
        <v>246</v>
      </c>
      <c r="X39" s="57"/>
      <c r="Y39" s="57"/>
    </row>
    <row r="40" spans="1:25">
      <c r="A40" s="97"/>
      <c r="B40" s="98"/>
      <c r="C40" s="99" t="s">
        <v>235</v>
      </c>
      <c r="D40" s="94"/>
      <c r="E40" s="72" t="s">
        <v>0</v>
      </c>
      <c r="F40" s="72"/>
      <c r="G40" s="72"/>
      <c r="H40" s="72"/>
      <c r="I40" s="72"/>
      <c r="J40" s="15">
        <v>86152</v>
      </c>
      <c r="K40" s="15">
        <v>82770</v>
      </c>
      <c r="L40" s="16">
        <v>0.96074380165289297</v>
      </c>
      <c r="M40" s="17">
        <v>19088</v>
      </c>
      <c r="N40" s="15">
        <v>9846</v>
      </c>
      <c r="O40" s="16">
        <v>0.118956143530265</v>
      </c>
      <c r="P40" s="17">
        <v>2893</v>
      </c>
      <c r="Q40" s="15">
        <v>1955</v>
      </c>
      <c r="R40" s="16">
        <v>0.198557789965468</v>
      </c>
      <c r="S40" s="16">
        <v>2.3619668962184402E-2</v>
      </c>
      <c r="T40" s="16">
        <v>3.4952277395191501E-2</v>
      </c>
      <c r="U40" s="16">
        <v>0.15156119027661399</v>
      </c>
      <c r="V40" s="72" t="s">
        <v>0</v>
      </c>
      <c r="W40" s="72" t="s">
        <v>0</v>
      </c>
      <c r="X40" s="57"/>
      <c r="Y40" s="57"/>
    </row>
    <row r="41" spans="1:25">
      <c r="A41" s="98"/>
      <c r="B41" s="101" t="s">
        <v>321</v>
      </c>
      <c r="C41" s="93"/>
      <c r="D41" s="94"/>
      <c r="E41" s="64" t="s">
        <v>0</v>
      </c>
      <c r="F41" s="64"/>
      <c r="G41" s="64"/>
      <c r="H41" s="64"/>
      <c r="I41" s="64"/>
      <c r="J41" s="19">
        <v>112502</v>
      </c>
      <c r="K41" s="19">
        <v>108503</v>
      </c>
      <c r="L41" s="20">
        <v>0.96445396526284</v>
      </c>
      <c r="M41" s="21">
        <v>28795</v>
      </c>
      <c r="N41" s="19">
        <v>15669</v>
      </c>
      <c r="O41" s="20">
        <v>0.144410753619716</v>
      </c>
      <c r="P41" s="21">
        <v>3121</v>
      </c>
      <c r="Q41" s="19">
        <v>2111</v>
      </c>
      <c r="R41" s="20">
        <v>0.13472461548279999</v>
      </c>
      <c r="S41" s="20">
        <v>1.94556832529976E-2</v>
      </c>
      <c r="T41" s="20">
        <v>2.8764181635530801E-2</v>
      </c>
      <c r="U41" s="20">
        <v>0.108386872720959</v>
      </c>
      <c r="V41" s="64" t="s">
        <v>0</v>
      </c>
      <c r="W41" s="64" t="s">
        <v>0</v>
      </c>
      <c r="X41" s="57"/>
      <c r="Y41" s="57"/>
    </row>
    <row r="42" spans="1:25">
      <c r="A42" s="92" t="s">
        <v>322</v>
      </c>
      <c r="B42" s="93"/>
      <c r="C42" s="93"/>
      <c r="D42" s="94"/>
      <c r="E42" s="68" t="s">
        <v>0</v>
      </c>
      <c r="F42" s="68"/>
      <c r="G42" s="68"/>
      <c r="H42" s="68"/>
      <c r="I42" s="68"/>
      <c r="J42" s="23">
        <v>112502</v>
      </c>
      <c r="K42" s="23">
        <v>108503</v>
      </c>
      <c r="L42" s="24">
        <v>0.96445396526284</v>
      </c>
      <c r="M42" s="25">
        <v>28795</v>
      </c>
      <c r="N42" s="23">
        <v>15669</v>
      </c>
      <c r="O42" s="24">
        <v>0.144410753619716</v>
      </c>
      <c r="P42" s="25">
        <v>3121</v>
      </c>
      <c r="Q42" s="23">
        <v>2111</v>
      </c>
      <c r="R42" s="24">
        <v>0.13472461548279999</v>
      </c>
      <c r="S42" s="24">
        <v>1.94556832529976E-2</v>
      </c>
      <c r="T42" s="24">
        <v>2.8764181635530801E-2</v>
      </c>
      <c r="U42" s="24">
        <v>0.108386872720959</v>
      </c>
      <c r="V42" s="68" t="s">
        <v>0</v>
      </c>
      <c r="W42" s="68" t="s">
        <v>0</v>
      </c>
      <c r="X42" s="57"/>
      <c r="Y42" s="57"/>
    </row>
    <row r="43" spans="1:25">
      <c r="A43" s="95" t="s">
        <v>323</v>
      </c>
      <c r="B43" s="93"/>
      <c r="C43" s="93"/>
      <c r="D43" s="94"/>
      <c r="E43" s="69" t="s">
        <v>0</v>
      </c>
      <c r="F43" s="69"/>
      <c r="G43" s="69"/>
      <c r="H43" s="69"/>
      <c r="I43" s="69"/>
      <c r="J43" s="27">
        <v>112502</v>
      </c>
      <c r="K43" s="27">
        <v>108503</v>
      </c>
      <c r="L43" s="28">
        <v>0.96445396526284</v>
      </c>
      <c r="M43" s="29">
        <v>28795</v>
      </c>
      <c r="N43" s="27">
        <v>15669</v>
      </c>
      <c r="O43" s="28">
        <v>0.144410753619716</v>
      </c>
      <c r="P43" s="29">
        <v>3121</v>
      </c>
      <c r="Q43" s="27">
        <v>2111</v>
      </c>
      <c r="R43" s="28">
        <v>0.13472461548279999</v>
      </c>
      <c r="S43" s="28">
        <v>1.94556832529976E-2</v>
      </c>
      <c r="T43" s="28">
        <v>2.8764181635530801E-2</v>
      </c>
      <c r="U43" s="28">
        <v>0.108386872720959</v>
      </c>
      <c r="V43" s="69" t="s">
        <v>0</v>
      </c>
      <c r="W43" s="69" t="s">
        <v>0</v>
      </c>
      <c r="X43" s="57"/>
      <c r="Y43" s="57"/>
    </row>
  </sheetData>
  <autoFilter ref="D3:W3" xr:uid="{49DCEAC9-9F4E-4FF1-A205-BDFEC25CA0C6}"/>
  <mergeCells count="12">
    <mergeCell ref="B41:D41"/>
    <mergeCell ref="A42:D42"/>
    <mergeCell ref="A43:D43"/>
    <mergeCell ref="A2:E2"/>
    <mergeCell ref="A4:A41"/>
    <mergeCell ref="B4:B40"/>
    <mergeCell ref="C4:C18"/>
    <mergeCell ref="C22:D22"/>
    <mergeCell ref="C23:C26"/>
    <mergeCell ref="C29:C39"/>
    <mergeCell ref="C40:D40"/>
    <mergeCell ref="C28:D28"/>
  </mergeCells>
  <hyperlinks>
    <hyperlink ref="D4" r:id="rId1" xr:uid="{6231D93C-D3CF-4BCF-9D32-86ACE6926F35}"/>
    <hyperlink ref="D9" r:id="rId2" xr:uid="{5AD8200D-206A-4CDB-AFEB-46239A18ECC9}"/>
    <hyperlink ref="D13" r:id="rId3" xr:uid="{EA230A34-8D37-48E8-A4A1-A10D096F4478}"/>
    <hyperlink ref="D18" r:id="rId4" xr:uid="{AE6E963F-BDFE-4314-94ED-BDE3761F9F22}"/>
    <hyperlink ref="D23" r:id="rId5" xr:uid="{48AB605F-8083-47D7-BE44-63B9AD7E4055}"/>
    <hyperlink ref="D26" r:id="rId6" xr:uid="{E4174F66-EEF8-43CA-8F58-04AB8EBC21DE}"/>
    <hyperlink ref="D29" r:id="rId7" xr:uid="{178D3197-F84B-4844-BA82-6EA82C995C9D}"/>
    <hyperlink ref="D34" r:id="rId8" xr:uid="{A749ADAC-7538-412D-9646-F81E297E65FD}"/>
    <hyperlink ref="D38" r:id="rId9" xr:uid="{04C7BAB1-F904-47A8-BDE9-BE5D064F5C36}"/>
    <hyperlink ref="D39" r:id="rId10" xr:uid="{6DD83F65-FCBD-4B72-BD1A-BEAFF7C2E962}"/>
    <hyperlink ref="D5" r:id="rId11" xr:uid="{E50772DE-7CF8-41D7-BEC2-701376967DE8}"/>
    <hyperlink ref="D6" r:id="rId12" xr:uid="{5EDA5D38-EEB7-4E73-B1DC-A920E31C25B5}"/>
    <hyperlink ref="D7" r:id="rId13" xr:uid="{4FE0B547-9D26-4794-9C14-2BBAEEAAF538}"/>
    <hyperlink ref="D10" r:id="rId14" xr:uid="{035F1A4C-1B92-4FA3-9E7F-47699A3B7DD7}"/>
    <hyperlink ref="D11" r:id="rId15" xr:uid="{1BBE4E78-E5B0-4ABB-B64A-58647334B5E0}"/>
    <hyperlink ref="D14" r:id="rId16" xr:uid="{76B0B62B-01A3-4150-886D-D90F32DED08F}"/>
    <hyperlink ref="D15" r:id="rId17" xr:uid="{DC089D52-B2B4-4872-820A-700FDE515324}"/>
    <hyperlink ref="D16" r:id="rId18" xr:uid="{184E602B-087E-44AD-9658-735CFF8DF51D}"/>
    <hyperlink ref="D19" r:id="rId19" xr:uid="{EE998685-06D8-4C8D-8818-B366F8E104FB}"/>
    <hyperlink ref="D20" r:id="rId20" xr:uid="{F27DBEF9-FBDA-4E44-806F-929463D06CF7}"/>
    <hyperlink ref="D21" r:id="rId21" xr:uid="{6B814F70-7661-47D2-8087-8F4887108BFD}"/>
    <hyperlink ref="D24" r:id="rId22" xr:uid="{B029C366-A814-425C-9B9A-6D204B9E2D8A}"/>
    <hyperlink ref="D27" r:id="rId23" xr:uid="{20FF5584-8788-46DB-882C-771EAC59F386}"/>
    <hyperlink ref="D30" r:id="rId24" xr:uid="{87F5668D-FDB0-418A-9DB0-C2C6108714F9}"/>
    <hyperlink ref="D31" r:id="rId25" xr:uid="{BE51D1CD-C3B0-45C9-B49D-38FCADE6D781}"/>
    <hyperlink ref="D32" r:id="rId26" xr:uid="{1C147D02-DE0E-4096-A4EB-EC1A6BAB43B9}"/>
    <hyperlink ref="D35" r:id="rId27" xr:uid="{1D6D5A92-5104-47F7-8C1D-37201036DD2B}"/>
    <hyperlink ref="D36" r:id="rId28" xr:uid="{8D6EE6FE-9D76-49AE-9CC3-163C2CE13E9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C061-D1BE-4DD8-A39A-F2F2C8843D35}">
  <dimension ref="A1:Y83"/>
  <sheetViews>
    <sheetView topLeftCell="E54" workbookViewId="0">
      <selection activeCell="F71" sqref="F71:I79"/>
    </sheetView>
  </sheetViews>
  <sheetFormatPr defaultRowHeight="14.4"/>
  <cols>
    <col min="1" max="1" width="13.6640625" style="58" customWidth="1"/>
    <col min="2" max="2" width="8" style="58" customWidth="1"/>
    <col min="3" max="3" width="15.77734375" style="58" customWidth="1"/>
    <col min="4" max="4" width="34.33203125" style="58" customWidth="1"/>
    <col min="5" max="9" width="9.5546875" style="58" customWidth="1"/>
    <col min="10" max="11" width="8.88671875" style="58"/>
    <col min="12" max="12" width="9.21875" style="58" customWidth="1"/>
    <col min="13" max="15" width="8.88671875" style="58"/>
    <col min="16" max="17" width="8.21875" style="58" customWidth="1"/>
    <col min="18" max="18" width="6.88671875" style="58" customWidth="1"/>
    <col min="19" max="20" width="8.21875" style="58" customWidth="1"/>
    <col min="21" max="22" width="6.88671875" style="58" customWidth="1"/>
    <col min="23" max="23" width="37.5546875" style="58" customWidth="1"/>
    <col min="24" max="24" width="5.88671875" style="58" customWidth="1"/>
    <col min="25" max="25" width="255" style="58" customWidth="1"/>
    <col min="26" max="16384" width="8.88671875" style="58"/>
  </cols>
  <sheetData>
    <row r="1" spans="1:25" s="40" customFormat="1" ht="44.1" customHeight="1">
      <c r="A1" s="77" t="s">
        <v>344</v>
      </c>
      <c r="B1" s="78"/>
      <c r="C1" s="78"/>
      <c r="D1" s="78"/>
      <c r="E1" s="7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 t="s">
        <v>0</v>
      </c>
      <c r="W1" s="38" t="s">
        <v>0</v>
      </c>
    </row>
    <row r="2" spans="1:25" ht="31.8">
      <c r="A2" s="59" t="s">
        <v>1</v>
      </c>
      <c r="B2" s="60" t="s">
        <v>2</v>
      </c>
      <c r="C2" s="59" t="s">
        <v>3</v>
      </c>
      <c r="D2" s="59" t="s">
        <v>4</v>
      </c>
      <c r="E2" s="60" t="s">
        <v>5</v>
      </c>
      <c r="F2" s="35" t="s">
        <v>61</v>
      </c>
      <c r="G2" s="36" t="s">
        <v>62</v>
      </c>
      <c r="H2" s="37" t="s">
        <v>63</v>
      </c>
      <c r="I2" s="37" t="s">
        <v>64</v>
      </c>
      <c r="J2" s="60" t="s">
        <v>6</v>
      </c>
      <c r="K2" s="60" t="s">
        <v>7</v>
      </c>
      <c r="L2" s="60" t="s">
        <v>8</v>
      </c>
      <c r="M2" s="60" t="s">
        <v>11</v>
      </c>
      <c r="N2" s="60" t="s">
        <v>9</v>
      </c>
      <c r="O2" s="60" t="s">
        <v>10</v>
      </c>
      <c r="P2" s="60" t="s">
        <v>15</v>
      </c>
      <c r="Q2" s="60" t="s">
        <v>12</v>
      </c>
      <c r="R2" s="60" t="s">
        <v>14</v>
      </c>
      <c r="S2" s="60" t="s">
        <v>13</v>
      </c>
      <c r="T2" s="60" t="s">
        <v>16</v>
      </c>
      <c r="U2" s="60" t="s">
        <v>17</v>
      </c>
      <c r="V2" s="60" t="s">
        <v>20</v>
      </c>
      <c r="W2" s="60" t="s">
        <v>21</v>
      </c>
      <c r="X2" s="57"/>
      <c r="Y2" s="57"/>
    </row>
    <row r="3" spans="1:25" ht="28.8" customHeight="1">
      <c r="A3" s="96" t="s">
        <v>22</v>
      </c>
      <c r="B3" s="88">
        <v>44440</v>
      </c>
      <c r="C3" s="96" t="s">
        <v>305</v>
      </c>
      <c r="D3" s="61" t="s">
        <v>325</v>
      </c>
      <c r="E3" s="7">
        <v>44446.792684838001</v>
      </c>
      <c r="F3" s="7"/>
      <c r="G3" s="7"/>
      <c r="H3" s="7"/>
      <c r="I3" s="7"/>
      <c r="J3" s="8">
        <v>4712</v>
      </c>
      <c r="K3" s="8">
        <v>4693</v>
      </c>
      <c r="L3" s="9">
        <v>0.99596774193548399</v>
      </c>
      <c r="M3" s="10">
        <v>1778</v>
      </c>
      <c r="N3" s="8">
        <v>882</v>
      </c>
      <c r="O3" s="9">
        <v>0.18793948433837601</v>
      </c>
      <c r="P3" s="10">
        <v>100</v>
      </c>
      <c r="Q3" s="8">
        <v>85</v>
      </c>
      <c r="R3" s="9">
        <v>9.6371882086167801E-2</v>
      </c>
      <c r="S3" s="9">
        <v>1.8112081823993199E-2</v>
      </c>
      <c r="T3" s="9">
        <v>2.1308331557639001E-2</v>
      </c>
      <c r="U3" s="9">
        <v>5.6242969628796401E-2</v>
      </c>
      <c r="V3" s="11">
        <v>1.2</v>
      </c>
      <c r="W3" s="62" t="s">
        <v>326</v>
      </c>
      <c r="X3" s="57"/>
      <c r="Y3" s="57"/>
    </row>
    <row r="4" spans="1:25" ht="15" customHeight="1">
      <c r="A4" s="102"/>
      <c r="B4" s="89"/>
      <c r="C4" s="102"/>
      <c r="D4" s="61" t="s">
        <v>325</v>
      </c>
      <c r="E4" s="7">
        <v>44446.792684838001</v>
      </c>
      <c r="F4" s="41" t="s">
        <v>217</v>
      </c>
      <c r="G4" s="42">
        <v>20</v>
      </c>
      <c r="H4" s="43">
        <f>G4/P$4</f>
        <v>0.2</v>
      </c>
      <c r="I4" s="43">
        <f>+G4/K$4</f>
        <v>4.2616663115278078E-3</v>
      </c>
      <c r="J4" s="8">
        <v>4712</v>
      </c>
      <c r="K4" s="8">
        <v>4693</v>
      </c>
      <c r="L4" s="9">
        <v>0.99596774193548399</v>
      </c>
      <c r="M4" s="10">
        <v>1778</v>
      </c>
      <c r="N4" s="8">
        <v>882</v>
      </c>
      <c r="O4" s="9">
        <v>0.18793948433837601</v>
      </c>
      <c r="P4" s="10">
        <v>100</v>
      </c>
      <c r="Q4" s="8">
        <v>85</v>
      </c>
      <c r="R4" s="9">
        <v>9.6371882086167801E-2</v>
      </c>
      <c r="S4" s="9">
        <v>1.8112081823993199E-2</v>
      </c>
      <c r="T4" s="9">
        <v>2.1308331557639001E-2</v>
      </c>
      <c r="U4" s="9">
        <v>5.6242969628796401E-2</v>
      </c>
      <c r="V4" s="11">
        <v>1.2</v>
      </c>
      <c r="W4" s="62"/>
      <c r="X4" s="57"/>
      <c r="Y4" s="57"/>
    </row>
    <row r="5" spans="1:25" ht="12" customHeight="1">
      <c r="A5" s="102"/>
      <c r="B5" s="89"/>
      <c r="C5" s="102"/>
      <c r="D5" s="61" t="s">
        <v>325</v>
      </c>
      <c r="E5" s="7">
        <v>44446.792684838001</v>
      </c>
      <c r="F5" s="41" t="s">
        <v>301</v>
      </c>
      <c r="G5" s="42">
        <v>67</v>
      </c>
      <c r="H5" s="43">
        <f t="shared" ref="H5" si="0">G5/P$4</f>
        <v>0.67</v>
      </c>
      <c r="I5" s="43">
        <f t="shared" ref="I5" si="1">+G5/K$4</f>
        <v>1.4276582143618155E-2</v>
      </c>
      <c r="J5" s="8">
        <v>4712</v>
      </c>
      <c r="K5" s="8">
        <v>4693</v>
      </c>
      <c r="L5" s="9">
        <v>0.99596774193548399</v>
      </c>
      <c r="M5" s="10">
        <v>1778</v>
      </c>
      <c r="N5" s="8">
        <v>882</v>
      </c>
      <c r="O5" s="9">
        <v>0.18793948433837601</v>
      </c>
      <c r="P5" s="10">
        <v>100</v>
      </c>
      <c r="Q5" s="8">
        <v>85</v>
      </c>
      <c r="R5" s="9">
        <v>9.6371882086167801E-2</v>
      </c>
      <c r="S5" s="9">
        <v>1.8112081823993199E-2</v>
      </c>
      <c r="T5" s="9">
        <v>2.1308331557639001E-2</v>
      </c>
      <c r="U5" s="9">
        <v>5.6242969628796401E-2</v>
      </c>
      <c r="V5" s="11">
        <v>1.2</v>
      </c>
      <c r="W5" s="62"/>
      <c r="X5" s="57"/>
      <c r="Y5" s="57"/>
    </row>
    <row r="6" spans="1:25">
      <c r="A6" s="102"/>
      <c r="B6" s="89"/>
      <c r="C6" s="102"/>
      <c r="D6" s="61"/>
      <c r="E6" s="7"/>
      <c r="F6" s="7"/>
      <c r="G6" s="7"/>
      <c r="H6" s="7"/>
      <c r="I6" s="7"/>
      <c r="J6" s="8"/>
      <c r="K6" s="8"/>
      <c r="L6" s="9"/>
      <c r="M6" s="10"/>
      <c r="N6" s="8"/>
      <c r="O6" s="9"/>
      <c r="P6" s="10"/>
      <c r="Q6" s="8"/>
      <c r="R6" s="9"/>
      <c r="S6" s="9"/>
      <c r="T6" s="9"/>
      <c r="U6" s="9"/>
      <c r="V6" s="11"/>
      <c r="W6" s="62"/>
      <c r="X6" s="57"/>
      <c r="Y6" s="57"/>
    </row>
    <row r="7" spans="1:25">
      <c r="A7" s="97"/>
      <c r="B7" s="97"/>
      <c r="C7" s="97"/>
      <c r="D7" s="61" t="s">
        <v>327</v>
      </c>
      <c r="E7" s="7">
        <v>44452.375475960602</v>
      </c>
      <c r="F7" s="7"/>
      <c r="G7" s="7"/>
      <c r="H7" s="7"/>
      <c r="I7" s="7"/>
      <c r="J7" s="8">
        <v>4693</v>
      </c>
      <c r="K7" s="8">
        <v>4674</v>
      </c>
      <c r="L7" s="9">
        <v>0.99595141700404899</v>
      </c>
      <c r="M7" s="10">
        <v>1750</v>
      </c>
      <c r="N7" s="8">
        <v>910</v>
      </c>
      <c r="O7" s="9">
        <v>0.19469405220368</v>
      </c>
      <c r="P7" s="10">
        <v>195</v>
      </c>
      <c r="Q7" s="8">
        <v>157</v>
      </c>
      <c r="R7" s="9">
        <v>0.172527472527473</v>
      </c>
      <c r="S7" s="9">
        <v>3.3590072742832697E-2</v>
      </c>
      <c r="T7" s="9">
        <v>4.1720154043645701E-2</v>
      </c>
      <c r="U7" s="9">
        <v>0.111428571428571</v>
      </c>
      <c r="V7" s="11">
        <v>2.8</v>
      </c>
      <c r="W7" s="62" t="s">
        <v>328</v>
      </c>
      <c r="X7" s="57"/>
      <c r="Y7" s="57"/>
    </row>
    <row r="8" spans="1:25" ht="20.399999999999999">
      <c r="A8" s="97"/>
      <c r="B8" s="97"/>
      <c r="C8" s="97"/>
      <c r="D8" s="61" t="s">
        <v>327</v>
      </c>
      <c r="E8" s="7">
        <v>44452.375475960602</v>
      </c>
      <c r="F8" s="41" t="s">
        <v>363</v>
      </c>
      <c r="G8" s="42">
        <v>81</v>
      </c>
      <c r="H8" s="43">
        <f>G8/P$7</f>
        <v>0.41538461538461541</v>
      </c>
      <c r="I8" s="43">
        <f>+G8/K$7</f>
        <v>1.7329910141206675E-2</v>
      </c>
      <c r="J8" s="8">
        <v>4693</v>
      </c>
      <c r="K8" s="8">
        <v>4674</v>
      </c>
      <c r="L8" s="9">
        <v>0.99595141700404899</v>
      </c>
      <c r="M8" s="10">
        <v>1750</v>
      </c>
      <c r="N8" s="8">
        <v>910</v>
      </c>
      <c r="O8" s="9">
        <v>0.19469405220368</v>
      </c>
      <c r="P8" s="10">
        <v>195</v>
      </c>
      <c r="Q8" s="8">
        <v>157</v>
      </c>
      <c r="R8" s="9">
        <v>0.172527472527473</v>
      </c>
      <c r="S8" s="9">
        <v>3.3590072742832697E-2</v>
      </c>
      <c r="T8" s="9">
        <v>4.1720154043645701E-2</v>
      </c>
      <c r="U8" s="9">
        <v>0.111428571428571</v>
      </c>
      <c r="V8" s="11">
        <v>2.8</v>
      </c>
      <c r="W8" s="62"/>
      <c r="X8" s="57"/>
      <c r="Y8" s="57"/>
    </row>
    <row r="9" spans="1:25">
      <c r="A9" s="97"/>
      <c r="B9" s="97"/>
      <c r="C9" s="97"/>
      <c r="D9" s="61" t="s">
        <v>327</v>
      </c>
      <c r="E9" s="7">
        <v>44452.375475960602</v>
      </c>
      <c r="F9" s="41" t="s">
        <v>301</v>
      </c>
      <c r="G9" s="42">
        <v>87</v>
      </c>
      <c r="H9" s="43">
        <f>G9/P$7</f>
        <v>0.44615384615384618</v>
      </c>
      <c r="I9" s="43">
        <f>+G9/K$7</f>
        <v>1.8613607188703467E-2</v>
      </c>
      <c r="J9" s="8">
        <v>4693</v>
      </c>
      <c r="K9" s="8">
        <v>4674</v>
      </c>
      <c r="L9" s="9">
        <v>0.99595141700404899</v>
      </c>
      <c r="M9" s="10">
        <v>1750</v>
      </c>
      <c r="N9" s="8">
        <v>910</v>
      </c>
      <c r="O9" s="9">
        <v>0.19469405220368</v>
      </c>
      <c r="P9" s="10">
        <v>195</v>
      </c>
      <c r="Q9" s="8">
        <v>157</v>
      </c>
      <c r="R9" s="9">
        <v>0.172527472527473</v>
      </c>
      <c r="S9" s="9">
        <v>3.3590072742832697E-2</v>
      </c>
      <c r="T9" s="9">
        <v>4.1720154043645701E-2</v>
      </c>
      <c r="U9" s="9">
        <v>0.111428571428571</v>
      </c>
      <c r="V9" s="11">
        <v>2.8</v>
      </c>
      <c r="W9" s="62"/>
      <c r="X9" s="57"/>
      <c r="Y9" s="57"/>
    </row>
    <row r="10" spans="1:25">
      <c r="A10" s="97"/>
      <c r="B10" s="97"/>
      <c r="C10" s="97"/>
      <c r="D10" s="61"/>
      <c r="E10" s="7"/>
      <c r="F10" s="7"/>
      <c r="G10" s="7"/>
      <c r="H10" s="7"/>
      <c r="I10" s="7"/>
      <c r="J10" s="8"/>
      <c r="K10" s="8"/>
      <c r="L10" s="9"/>
      <c r="M10" s="10"/>
      <c r="N10" s="8"/>
      <c r="O10" s="9"/>
      <c r="P10" s="10"/>
      <c r="Q10" s="8"/>
      <c r="R10" s="9"/>
      <c r="S10" s="9"/>
      <c r="T10" s="9"/>
      <c r="U10" s="9"/>
      <c r="V10" s="11"/>
      <c r="W10" s="62"/>
      <c r="X10" s="57"/>
      <c r="Y10" s="57"/>
    </row>
    <row r="11" spans="1:25">
      <c r="A11" s="97"/>
      <c r="B11" s="97"/>
      <c r="C11" s="97"/>
      <c r="D11" s="61" t="s">
        <v>329</v>
      </c>
      <c r="E11" s="7">
        <v>44459.418389236103</v>
      </c>
      <c r="F11" s="7"/>
      <c r="G11" s="7"/>
      <c r="H11" s="7"/>
      <c r="I11" s="7"/>
      <c r="J11" s="8">
        <v>4671</v>
      </c>
      <c r="K11" s="8">
        <v>4648</v>
      </c>
      <c r="L11" s="9">
        <v>0.99507600085634795</v>
      </c>
      <c r="M11" s="10">
        <v>1643</v>
      </c>
      <c r="N11" s="8">
        <v>836</v>
      </c>
      <c r="O11" s="9">
        <v>0.17986230636833</v>
      </c>
      <c r="P11" s="10">
        <v>151</v>
      </c>
      <c r="Q11" s="8">
        <v>90</v>
      </c>
      <c r="R11" s="9">
        <v>0.107655502392345</v>
      </c>
      <c r="S11" s="9">
        <v>1.93631669535284E-2</v>
      </c>
      <c r="T11" s="9">
        <v>3.2487091222031E-2</v>
      </c>
      <c r="U11" s="9">
        <v>9.1905051734631801E-2</v>
      </c>
      <c r="V11" s="11">
        <v>1.7</v>
      </c>
      <c r="W11" s="62" t="s">
        <v>330</v>
      </c>
      <c r="X11" s="57"/>
      <c r="Y11" s="57"/>
    </row>
    <row r="12" spans="1:25">
      <c r="A12" s="97"/>
      <c r="B12" s="97"/>
      <c r="C12" s="97"/>
      <c r="D12" s="61" t="s">
        <v>329</v>
      </c>
      <c r="E12" s="7">
        <v>44459.418389236103</v>
      </c>
      <c r="F12" s="41" t="s">
        <v>217</v>
      </c>
      <c r="G12" s="42">
        <v>15</v>
      </c>
      <c r="H12" s="43">
        <f>G12/P11</f>
        <v>9.9337748344370855E-2</v>
      </c>
      <c r="I12" s="43">
        <f>+G12/K$11</f>
        <v>3.2271944922547331E-3</v>
      </c>
      <c r="J12" s="8">
        <v>4671</v>
      </c>
      <c r="K12" s="8">
        <v>4648</v>
      </c>
      <c r="L12" s="9">
        <v>0.99507600085634795</v>
      </c>
      <c r="M12" s="10">
        <v>1643</v>
      </c>
      <c r="N12" s="8">
        <v>836</v>
      </c>
      <c r="O12" s="9">
        <v>0.17986230636833</v>
      </c>
      <c r="P12" s="10">
        <v>151</v>
      </c>
      <c r="Q12" s="8">
        <v>90</v>
      </c>
      <c r="R12" s="9">
        <v>0.107655502392345</v>
      </c>
      <c r="S12" s="9">
        <v>1.93631669535284E-2</v>
      </c>
      <c r="T12" s="9">
        <v>3.2487091222031E-2</v>
      </c>
      <c r="U12" s="9">
        <v>9.1905051734631801E-2</v>
      </c>
      <c r="V12" s="11">
        <v>1.7</v>
      </c>
      <c r="W12" s="62"/>
      <c r="X12" s="57"/>
      <c r="Y12" s="57"/>
    </row>
    <row r="13" spans="1:25">
      <c r="A13" s="97"/>
      <c r="B13" s="97"/>
      <c r="C13" s="97"/>
      <c r="D13" s="61" t="s">
        <v>329</v>
      </c>
      <c r="E13" s="7">
        <v>44459.418389236103</v>
      </c>
      <c r="F13" s="41" t="s">
        <v>301</v>
      </c>
      <c r="G13" s="42">
        <v>50</v>
      </c>
      <c r="H13" s="43">
        <f t="shared" ref="H13:H14" si="2">G13/P12</f>
        <v>0.33112582781456956</v>
      </c>
      <c r="I13" s="43">
        <f t="shared" ref="I13:I14" si="3">+G13/K$11</f>
        <v>1.0757314974182444E-2</v>
      </c>
      <c r="J13" s="8">
        <v>4671</v>
      </c>
      <c r="K13" s="8">
        <v>4648</v>
      </c>
      <c r="L13" s="9">
        <v>0.99507600085634795</v>
      </c>
      <c r="M13" s="10">
        <v>1643</v>
      </c>
      <c r="N13" s="8">
        <v>836</v>
      </c>
      <c r="O13" s="9">
        <v>0.17986230636833</v>
      </c>
      <c r="P13" s="10">
        <v>151</v>
      </c>
      <c r="Q13" s="8">
        <v>90</v>
      </c>
      <c r="R13" s="9">
        <v>0.107655502392345</v>
      </c>
      <c r="S13" s="9">
        <v>1.93631669535284E-2</v>
      </c>
      <c r="T13" s="9">
        <v>3.2487091222031E-2</v>
      </c>
      <c r="U13" s="9">
        <v>9.1905051734631801E-2</v>
      </c>
      <c r="V13" s="11">
        <v>1.7</v>
      </c>
      <c r="W13" s="62"/>
      <c r="X13" s="57"/>
      <c r="Y13" s="57"/>
    </row>
    <row r="14" spans="1:25" ht="20.399999999999999">
      <c r="A14" s="97"/>
      <c r="B14" s="97"/>
      <c r="C14" s="97"/>
      <c r="D14" s="61" t="s">
        <v>329</v>
      </c>
      <c r="E14" s="7">
        <v>44459.418389236103</v>
      </c>
      <c r="F14" s="41" t="s">
        <v>364</v>
      </c>
      <c r="G14" s="42">
        <v>87</v>
      </c>
      <c r="H14" s="43">
        <f t="shared" si="2"/>
        <v>0.57615894039735094</v>
      </c>
      <c r="I14" s="43">
        <f t="shared" si="3"/>
        <v>1.8717728055077452E-2</v>
      </c>
      <c r="J14" s="8">
        <v>4671</v>
      </c>
      <c r="K14" s="8">
        <v>4648</v>
      </c>
      <c r="L14" s="9">
        <v>0.99507600085634795</v>
      </c>
      <c r="M14" s="10">
        <v>1643</v>
      </c>
      <c r="N14" s="8">
        <v>836</v>
      </c>
      <c r="O14" s="9">
        <v>0.17986230636833</v>
      </c>
      <c r="P14" s="10">
        <v>151</v>
      </c>
      <c r="Q14" s="8">
        <v>90</v>
      </c>
      <c r="R14" s="9">
        <v>0.107655502392345</v>
      </c>
      <c r="S14" s="9">
        <v>1.93631669535284E-2</v>
      </c>
      <c r="T14" s="9">
        <v>3.2487091222031E-2</v>
      </c>
      <c r="U14" s="9">
        <v>9.1905051734631801E-2</v>
      </c>
      <c r="V14" s="11">
        <v>1.7</v>
      </c>
      <c r="W14" s="62"/>
      <c r="X14" s="57"/>
      <c r="Y14" s="57"/>
    </row>
    <row r="15" spans="1:25">
      <c r="A15" s="97"/>
      <c r="B15" s="97"/>
      <c r="C15" s="97"/>
      <c r="D15" s="61"/>
      <c r="E15" s="7"/>
      <c r="F15" s="7"/>
      <c r="G15" s="7"/>
      <c r="H15" s="7"/>
      <c r="I15" s="7"/>
      <c r="J15" s="8"/>
      <c r="K15" s="8"/>
      <c r="L15" s="9"/>
      <c r="M15" s="10"/>
      <c r="N15" s="8"/>
      <c r="O15" s="9"/>
      <c r="P15" s="10"/>
      <c r="Q15" s="8"/>
      <c r="R15" s="9"/>
      <c r="S15" s="9"/>
      <c r="T15" s="9"/>
      <c r="U15" s="9"/>
      <c r="V15" s="11"/>
      <c r="W15" s="62"/>
      <c r="X15" s="57"/>
      <c r="Y15" s="57"/>
    </row>
    <row r="16" spans="1:25">
      <c r="A16" s="97"/>
      <c r="B16" s="97"/>
      <c r="C16" s="98"/>
      <c r="D16" s="61" t="s">
        <v>331</v>
      </c>
      <c r="E16" s="7">
        <v>44466.586876851798</v>
      </c>
      <c r="F16" s="7"/>
      <c r="G16" s="7"/>
      <c r="H16" s="7"/>
      <c r="I16" s="7"/>
      <c r="J16" s="8">
        <v>4643</v>
      </c>
      <c r="K16" s="8">
        <v>4620</v>
      </c>
      <c r="L16" s="9">
        <v>0.99504630626749901</v>
      </c>
      <c r="M16" s="10">
        <v>1373</v>
      </c>
      <c r="N16" s="8">
        <v>798</v>
      </c>
      <c r="O16" s="9">
        <v>0.17272727272727301</v>
      </c>
      <c r="P16" s="10">
        <v>164</v>
      </c>
      <c r="Q16" s="8">
        <v>124</v>
      </c>
      <c r="R16" s="9">
        <v>0.15538847117794499</v>
      </c>
      <c r="S16" s="9">
        <v>2.6839826839826799E-2</v>
      </c>
      <c r="T16" s="9">
        <v>3.54978354978355E-2</v>
      </c>
      <c r="U16" s="9">
        <v>0.11944646758922101</v>
      </c>
      <c r="V16" s="11">
        <v>1.2</v>
      </c>
      <c r="W16" s="62" t="s">
        <v>332</v>
      </c>
      <c r="X16" s="57"/>
      <c r="Y16" s="57"/>
    </row>
    <row r="17" spans="1:25">
      <c r="A17" s="97"/>
      <c r="B17" s="97"/>
      <c r="C17" s="71"/>
      <c r="D17" s="61" t="s">
        <v>331</v>
      </c>
      <c r="E17" s="7">
        <v>44466.586876851798</v>
      </c>
      <c r="F17" s="41" t="s">
        <v>217</v>
      </c>
      <c r="G17" s="42">
        <v>22</v>
      </c>
      <c r="H17" s="43">
        <f>G17/P16</f>
        <v>0.13414634146341464</v>
      </c>
      <c r="I17" s="43">
        <f>+G17/K$11</f>
        <v>4.7332185886402754E-3</v>
      </c>
      <c r="J17" s="8">
        <v>4643</v>
      </c>
      <c r="K17" s="8">
        <v>4620</v>
      </c>
      <c r="L17" s="9">
        <v>0.99504630626749901</v>
      </c>
      <c r="M17" s="10">
        <v>1373</v>
      </c>
      <c r="N17" s="8">
        <v>798</v>
      </c>
      <c r="O17" s="9">
        <v>0.17272727272727301</v>
      </c>
      <c r="P17" s="10">
        <v>164</v>
      </c>
      <c r="Q17" s="8">
        <v>124</v>
      </c>
      <c r="R17" s="9">
        <v>0.15538847117794499</v>
      </c>
      <c r="S17" s="9">
        <v>2.6839826839826799E-2</v>
      </c>
      <c r="T17" s="9">
        <v>3.54978354978355E-2</v>
      </c>
      <c r="U17" s="9">
        <v>0.11944646758922101</v>
      </c>
      <c r="V17" s="11">
        <v>1.2</v>
      </c>
      <c r="W17" s="62"/>
      <c r="X17" s="57"/>
      <c r="Y17" s="57"/>
    </row>
    <row r="18" spans="1:25">
      <c r="A18" s="97"/>
      <c r="B18" s="97"/>
      <c r="C18" s="71"/>
      <c r="D18" s="61" t="s">
        <v>331</v>
      </c>
      <c r="E18" s="7">
        <v>44466.586876851798</v>
      </c>
      <c r="F18" s="41" t="s">
        <v>301</v>
      </c>
      <c r="G18" s="42">
        <v>107</v>
      </c>
      <c r="H18" s="43">
        <f t="shared" ref="H18:H19" si="4">G18/P17</f>
        <v>0.65243902439024393</v>
      </c>
      <c r="I18" s="43">
        <f t="shared" ref="I18:I19" si="5">+G18/K$11</f>
        <v>2.3020654044750431E-2</v>
      </c>
      <c r="J18" s="8">
        <v>4643</v>
      </c>
      <c r="K18" s="8">
        <v>4620</v>
      </c>
      <c r="L18" s="9">
        <v>0.99504630626749901</v>
      </c>
      <c r="M18" s="10">
        <v>1373</v>
      </c>
      <c r="N18" s="8">
        <v>798</v>
      </c>
      <c r="O18" s="9">
        <v>0.17272727272727301</v>
      </c>
      <c r="P18" s="10">
        <v>164</v>
      </c>
      <c r="Q18" s="8">
        <v>124</v>
      </c>
      <c r="R18" s="9">
        <v>0.15538847117794499</v>
      </c>
      <c r="S18" s="9">
        <v>2.6839826839826799E-2</v>
      </c>
      <c r="T18" s="9">
        <v>3.54978354978355E-2</v>
      </c>
      <c r="U18" s="9">
        <v>0.11944646758922101</v>
      </c>
      <c r="V18" s="11">
        <v>1.2</v>
      </c>
      <c r="W18" s="62"/>
      <c r="X18" s="57"/>
      <c r="Y18" s="57"/>
    </row>
    <row r="19" spans="1:25" ht="20.399999999999999">
      <c r="A19" s="97"/>
      <c r="B19" s="97"/>
      <c r="C19" s="71"/>
      <c r="D19" s="61" t="s">
        <v>331</v>
      </c>
      <c r="E19" s="7">
        <v>44466.586876851798</v>
      </c>
      <c r="F19" s="41" t="s">
        <v>364</v>
      </c>
      <c r="G19" s="42">
        <v>28</v>
      </c>
      <c r="H19" s="43">
        <f t="shared" si="4"/>
        <v>0.17073170731707318</v>
      </c>
      <c r="I19" s="43">
        <f t="shared" si="5"/>
        <v>6.024096385542169E-3</v>
      </c>
      <c r="J19" s="8">
        <v>4643</v>
      </c>
      <c r="K19" s="8">
        <v>4620</v>
      </c>
      <c r="L19" s="9">
        <v>0.99504630626749901</v>
      </c>
      <c r="M19" s="10">
        <v>1373</v>
      </c>
      <c r="N19" s="8">
        <v>798</v>
      </c>
      <c r="O19" s="9">
        <v>0.17272727272727301</v>
      </c>
      <c r="P19" s="10">
        <v>164</v>
      </c>
      <c r="Q19" s="8">
        <v>124</v>
      </c>
      <c r="R19" s="9">
        <v>0.15538847117794499</v>
      </c>
      <c r="S19" s="9">
        <v>2.6839826839826799E-2</v>
      </c>
      <c r="T19" s="9">
        <v>3.54978354978355E-2</v>
      </c>
      <c r="U19" s="9">
        <v>0.11944646758922101</v>
      </c>
      <c r="V19" s="11">
        <v>1.2</v>
      </c>
      <c r="W19" s="62"/>
      <c r="X19" s="57"/>
      <c r="Y19" s="57"/>
    </row>
    <row r="20" spans="1:25">
      <c r="A20" s="97"/>
      <c r="B20" s="97"/>
      <c r="C20" s="99" t="s">
        <v>314</v>
      </c>
      <c r="D20" s="94"/>
      <c r="E20" s="72" t="s">
        <v>0</v>
      </c>
      <c r="F20" s="72"/>
      <c r="G20" s="72"/>
      <c r="H20" s="72"/>
      <c r="I20" s="72"/>
      <c r="J20" s="15">
        <v>18719</v>
      </c>
      <c r="K20" s="15">
        <v>18635</v>
      </c>
      <c r="L20" s="16">
        <v>0.99551258080025595</v>
      </c>
      <c r="M20" s="17">
        <v>6544</v>
      </c>
      <c r="N20" s="15">
        <v>3426</v>
      </c>
      <c r="O20" s="16">
        <v>0.18384759860477601</v>
      </c>
      <c r="P20" s="17">
        <v>610</v>
      </c>
      <c r="Q20" s="15">
        <v>456</v>
      </c>
      <c r="R20" s="16">
        <v>0.13309982486865099</v>
      </c>
      <c r="S20" s="16">
        <v>2.44700831768178E-2</v>
      </c>
      <c r="T20" s="16">
        <v>3.27341024953045E-2</v>
      </c>
      <c r="U20" s="16">
        <v>9.3215158924205399E-2</v>
      </c>
      <c r="V20" s="72" t="s">
        <v>0</v>
      </c>
      <c r="W20" s="72" t="s">
        <v>0</v>
      </c>
      <c r="X20" s="57"/>
      <c r="Y20" s="57"/>
    </row>
    <row r="21" spans="1:25">
      <c r="A21" s="97"/>
      <c r="B21" s="97"/>
      <c r="C21" s="96" t="s">
        <v>315</v>
      </c>
      <c r="D21" s="61" t="s">
        <v>333</v>
      </c>
      <c r="E21" s="7">
        <v>44446.875809756901</v>
      </c>
      <c r="F21" s="7"/>
      <c r="G21" s="7"/>
      <c r="H21" s="7"/>
      <c r="I21" s="7"/>
      <c r="J21" s="8">
        <v>6326</v>
      </c>
      <c r="K21" s="8">
        <v>6140</v>
      </c>
      <c r="L21" s="9">
        <v>0.970597533986721</v>
      </c>
      <c r="M21" s="10">
        <v>1457</v>
      </c>
      <c r="N21" s="8">
        <v>986</v>
      </c>
      <c r="O21" s="9">
        <v>0.16058631921824101</v>
      </c>
      <c r="P21" s="10">
        <v>27</v>
      </c>
      <c r="Q21" s="8">
        <v>23</v>
      </c>
      <c r="R21" s="9">
        <v>2.33265720081136E-2</v>
      </c>
      <c r="S21" s="9">
        <v>3.7459283387622101E-3</v>
      </c>
      <c r="T21" s="9">
        <v>4.3973941368078201E-3</v>
      </c>
      <c r="U21" s="9">
        <v>1.8531228551818799E-2</v>
      </c>
      <c r="V21" s="11">
        <v>1.2</v>
      </c>
      <c r="W21" s="62" t="s">
        <v>334</v>
      </c>
      <c r="X21" s="57"/>
      <c r="Y21" s="57"/>
    </row>
    <row r="22" spans="1:25">
      <c r="A22" s="97"/>
      <c r="B22" s="97"/>
      <c r="C22" s="102"/>
      <c r="D22" s="61" t="s">
        <v>333</v>
      </c>
      <c r="E22" s="7">
        <v>44446.875809756901</v>
      </c>
      <c r="F22" s="41" t="s">
        <v>365</v>
      </c>
      <c r="G22" s="42">
        <v>7</v>
      </c>
      <c r="H22" s="43">
        <f t="shared" ref="H22:H23" si="6">G22/P21</f>
        <v>0.25925925925925924</v>
      </c>
      <c r="I22" s="43">
        <f t="shared" ref="I22:I23" si="7">+G22/K$11</f>
        <v>1.5060240963855422E-3</v>
      </c>
      <c r="J22" s="8">
        <v>6326</v>
      </c>
      <c r="K22" s="8">
        <v>6140</v>
      </c>
      <c r="L22" s="9">
        <v>0.970597533986721</v>
      </c>
      <c r="M22" s="10">
        <v>1457</v>
      </c>
      <c r="N22" s="8">
        <v>986</v>
      </c>
      <c r="O22" s="9">
        <v>0.16058631921824101</v>
      </c>
      <c r="P22" s="10">
        <v>27</v>
      </c>
      <c r="Q22" s="8">
        <v>23</v>
      </c>
      <c r="R22" s="9">
        <v>2.33265720081136E-2</v>
      </c>
      <c r="S22" s="9">
        <v>3.7459283387622101E-3</v>
      </c>
      <c r="T22" s="9">
        <v>4.3973941368078201E-3</v>
      </c>
      <c r="U22" s="9">
        <v>1.8531228551818799E-2</v>
      </c>
      <c r="V22" s="11">
        <v>1.2</v>
      </c>
      <c r="W22" s="62"/>
      <c r="X22" s="57"/>
      <c r="Y22" s="57"/>
    </row>
    <row r="23" spans="1:25">
      <c r="A23" s="97"/>
      <c r="B23" s="97"/>
      <c r="C23" s="102"/>
      <c r="D23" s="61" t="s">
        <v>333</v>
      </c>
      <c r="E23" s="7">
        <v>44446.875809756901</v>
      </c>
      <c r="F23" s="41" t="s">
        <v>301</v>
      </c>
      <c r="G23" s="42">
        <v>11</v>
      </c>
      <c r="H23" s="43">
        <f t="shared" si="6"/>
        <v>0.40740740740740738</v>
      </c>
      <c r="I23" s="43">
        <f t="shared" si="7"/>
        <v>2.3666092943201377E-3</v>
      </c>
      <c r="J23" s="8">
        <v>6326</v>
      </c>
      <c r="K23" s="8">
        <v>6140</v>
      </c>
      <c r="L23" s="9">
        <v>0.970597533986721</v>
      </c>
      <c r="M23" s="10">
        <v>1457</v>
      </c>
      <c r="N23" s="8">
        <v>986</v>
      </c>
      <c r="O23" s="9">
        <v>0.16058631921824101</v>
      </c>
      <c r="P23" s="10">
        <v>27</v>
      </c>
      <c r="Q23" s="8">
        <v>23</v>
      </c>
      <c r="R23" s="9">
        <v>2.33265720081136E-2</v>
      </c>
      <c r="S23" s="9">
        <v>3.7459283387622101E-3</v>
      </c>
      <c r="T23" s="9">
        <v>4.3973941368078201E-3</v>
      </c>
      <c r="U23" s="9">
        <v>1.8531228551818799E-2</v>
      </c>
      <c r="V23" s="11">
        <v>1.2</v>
      </c>
      <c r="W23" s="62"/>
      <c r="X23" s="57"/>
      <c r="Y23" s="57"/>
    </row>
    <row r="24" spans="1:25">
      <c r="A24" s="97"/>
      <c r="B24" s="97"/>
      <c r="C24" s="102"/>
      <c r="D24" s="61"/>
      <c r="E24" s="7"/>
      <c r="F24" s="7"/>
      <c r="G24" s="7"/>
      <c r="H24" s="7"/>
      <c r="I24" s="7"/>
      <c r="J24" s="8"/>
      <c r="K24" s="8"/>
      <c r="L24" s="9"/>
      <c r="M24" s="10"/>
      <c r="N24" s="8"/>
      <c r="O24" s="9"/>
      <c r="P24" s="10"/>
      <c r="Q24" s="8"/>
      <c r="R24" s="9"/>
      <c r="S24" s="9"/>
      <c r="T24" s="9"/>
      <c r="U24" s="9"/>
      <c r="V24" s="11"/>
      <c r="W24" s="62"/>
      <c r="X24" s="57"/>
      <c r="Y24" s="57"/>
    </row>
    <row r="25" spans="1:25">
      <c r="A25" s="97"/>
      <c r="B25" s="97"/>
      <c r="C25" s="97"/>
      <c r="D25" s="61" t="s">
        <v>335</v>
      </c>
      <c r="E25" s="7">
        <v>44452.375431250002</v>
      </c>
      <c r="F25" s="7"/>
      <c r="G25" s="7"/>
      <c r="H25" s="7"/>
      <c r="I25" s="7"/>
      <c r="J25" s="8">
        <v>6214</v>
      </c>
      <c r="K25" s="8">
        <v>6013</v>
      </c>
      <c r="L25" s="9">
        <v>0.96765368522690698</v>
      </c>
      <c r="M25" s="10">
        <v>1123</v>
      </c>
      <c r="N25" s="8">
        <v>761</v>
      </c>
      <c r="O25" s="9">
        <v>0.12655912190254401</v>
      </c>
      <c r="P25" s="10">
        <v>76</v>
      </c>
      <c r="Q25" s="8">
        <v>50</v>
      </c>
      <c r="R25" s="9">
        <v>6.5703022339027597E-2</v>
      </c>
      <c r="S25" s="9">
        <v>8.3153168135705995E-3</v>
      </c>
      <c r="T25" s="9">
        <v>1.26392815566273E-2</v>
      </c>
      <c r="U25" s="9">
        <v>6.7675868210151396E-2</v>
      </c>
      <c r="V25" s="11">
        <v>1.2</v>
      </c>
      <c r="W25" s="62" t="s">
        <v>336</v>
      </c>
      <c r="X25" s="57"/>
      <c r="Y25" s="57"/>
    </row>
    <row r="26" spans="1:25">
      <c r="A26" s="97"/>
      <c r="B26" s="97"/>
      <c r="C26" s="97"/>
      <c r="D26" s="61" t="s">
        <v>335</v>
      </c>
      <c r="E26" s="7">
        <v>44452.375431250002</v>
      </c>
      <c r="F26" s="41" t="s">
        <v>365</v>
      </c>
      <c r="G26" s="42">
        <v>7</v>
      </c>
      <c r="H26" s="43">
        <f t="shared" ref="H26:H27" si="8">G26/P25</f>
        <v>9.2105263157894732E-2</v>
      </c>
      <c r="I26" s="43">
        <f t="shared" ref="I26:I27" si="9">+G26/K$11</f>
        <v>1.5060240963855422E-3</v>
      </c>
      <c r="J26" s="8">
        <v>6214</v>
      </c>
      <c r="K26" s="8">
        <v>6013</v>
      </c>
      <c r="L26" s="9">
        <v>0.96765368522690698</v>
      </c>
      <c r="M26" s="10">
        <v>1123</v>
      </c>
      <c r="N26" s="8">
        <v>761</v>
      </c>
      <c r="O26" s="9">
        <v>0.12655912190254401</v>
      </c>
      <c r="P26" s="10">
        <v>76</v>
      </c>
      <c r="Q26" s="8">
        <v>50</v>
      </c>
      <c r="R26" s="9">
        <v>6.5703022339027597E-2</v>
      </c>
      <c r="S26" s="9">
        <v>8.3153168135705995E-3</v>
      </c>
      <c r="T26" s="9">
        <v>1.26392815566273E-2</v>
      </c>
      <c r="U26" s="9">
        <v>6.7675868210151396E-2</v>
      </c>
      <c r="V26" s="11">
        <v>1.2</v>
      </c>
      <c r="W26" s="62"/>
      <c r="X26" s="57"/>
      <c r="Y26" s="57"/>
    </row>
    <row r="27" spans="1:25">
      <c r="A27" s="97"/>
      <c r="B27" s="97"/>
      <c r="C27" s="97"/>
      <c r="D27" s="61" t="s">
        <v>335</v>
      </c>
      <c r="E27" s="7">
        <v>44452.375431250002</v>
      </c>
      <c r="F27" s="41" t="s">
        <v>301</v>
      </c>
      <c r="G27" s="42">
        <v>36</v>
      </c>
      <c r="H27" s="43">
        <f t="shared" si="8"/>
        <v>0.47368421052631576</v>
      </c>
      <c r="I27" s="43">
        <f t="shared" si="9"/>
        <v>7.7452667814113599E-3</v>
      </c>
      <c r="J27" s="8">
        <v>6214</v>
      </c>
      <c r="K27" s="8">
        <v>6013</v>
      </c>
      <c r="L27" s="9">
        <v>0.96765368522690698</v>
      </c>
      <c r="M27" s="10">
        <v>1123</v>
      </c>
      <c r="N27" s="8">
        <v>761</v>
      </c>
      <c r="O27" s="9">
        <v>0.12655912190254401</v>
      </c>
      <c r="P27" s="10">
        <v>76</v>
      </c>
      <c r="Q27" s="8">
        <v>50</v>
      </c>
      <c r="R27" s="9">
        <v>6.5703022339027597E-2</v>
      </c>
      <c r="S27" s="9">
        <v>8.3153168135705995E-3</v>
      </c>
      <c r="T27" s="9">
        <v>1.26392815566273E-2</v>
      </c>
      <c r="U27" s="9">
        <v>6.7675868210151396E-2</v>
      </c>
      <c r="V27" s="11">
        <v>1.2</v>
      </c>
      <c r="W27" s="62"/>
      <c r="X27" s="57"/>
      <c r="Y27" s="57"/>
    </row>
    <row r="28" spans="1:25" ht="20.399999999999999">
      <c r="A28" s="97"/>
      <c r="B28" s="97"/>
      <c r="C28" s="97"/>
      <c r="D28" s="61" t="s">
        <v>335</v>
      </c>
      <c r="E28" s="7">
        <v>44452.375431250002</v>
      </c>
      <c r="F28" s="41" t="s">
        <v>363</v>
      </c>
      <c r="G28" s="42">
        <v>9</v>
      </c>
      <c r="H28" s="43">
        <f t="shared" ref="H28:H29" si="10">G28/P27</f>
        <v>0.11842105263157894</v>
      </c>
      <c r="I28" s="43">
        <f t="shared" ref="I28:I29" si="11">+G28/K$11</f>
        <v>1.93631669535284E-3</v>
      </c>
      <c r="J28" s="8">
        <v>6214</v>
      </c>
      <c r="K28" s="8">
        <v>6013</v>
      </c>
      <c r="L28" s="9">
        <v>0.96765368522690698</v>
      </c>
      <c r="M28" s="10">
        <v>1123</v>
      </c>
      <c r="N28" s="8">
        <v>761</v>
      </c>
      <c r="O28" s="9">
        <v>0.12655912190254401</v>
      </c>
      <c r="P28" s="10">
        <v>76</v>
      </c>
      <c r="Q28" s="8">
        <v>50</v>
      </c>
      <c r="R28" s="9">
        <v>6.5703022339027597E-2</v>
      </c>
      <c r="S28" s="9">
        <v>8.3153168135705995E-3</v>
      </c>
      <c r="T28" s="9">
        <v>1.26392815566273E-2</v>
      </c>
      <c r="U28" s="9">
        <v>6.7675868210151396E-2</v>
      </c>
      <c r="V28" s="11">
        <v>1.2</v>
      </c>
      <c r="W28" s="62"/>
      <c r="X28" s="57"/>
      <c r="Y28" s="57"/>
    </row>
    <row r="29" spans="1:25">
      <c r="A29" s="97"/>
      <c r="B29" s="97"/>
      <c r="C29" s="97"/>
      <c r="D29" s="61" t="s">
        <v>335</v>
      </c>
      <c r="E29" s="7">
        <v>44452.375431250002</v>
      </c>
      <c r="F29" s="41" t="s">
        <v>366</v>
      </c>
      <c r="G29" s="42">
        <v>3</v>
      </c>
      <c r="H29" s="43">
        <f t="shared" si="10"/>
        <v>3.9473684210526314E-2</v>
      </c>
      <c r="I29" s="43">
        <f t="shared" si="11"/>
        <v>6.4543889845094669E-4</v>
      </c>
      <c r="J29" s="8">
        <v>6214</v>
      </c>
      <c r="K29" s="8">
        <v>6013</v>
      </c>
      <c r="L29" s="9">
        <v>0.96765368522690698</v>
      </c>
      <c r="M29" s="10">
        <v>1123</v>
      </c>
      <c r="N29" s="8">
        <v>761</v>
      </c>
      <c r="O29" s="9">
        <v>0.12655912190254401</v>
      </c>
      <c r="P29" s="10">
        <v>76</v>
      </c>
      <c r="Q29" s="8">
        <v>50</v>
      </c>
      <c r="R29" s="9">
        <v>6.5703022339027597E-2</v>
      </c>
      <c r="S29" s="9">
        <v>8.3153168135705995E-3</v>
      </c>
      <c r="T29" s="9">
        <v>1.26392815566273E-2</v>
      </c>
      <c r="U29" s="9">
        <v>6.7675868210151396E-2</v>
      </c>
      <c r="V29" s="11">
        <v>1.2</v>
      </c>
      <c r="W29" s="62"/>
      <c r="X29" s="57"/>
      <c r="Y29" s="57"/>
    </row>
    <row r="30" spans="1:25">
      <c r="A30" s="97"/>
      <c r="B30" s="97"/>
      <c r="C30" s="97"/>
      <c r="D30" s="61"/>
      <c r="E30" s="7"/>
      <c r="F30" s="7"/>
      <c r="G30" s="7"/>
      <c r="H30" s="7"/>
      <c r="I30" s="7"/>
      <c r="J30" s="8"/>
      <c r="K30" s="8"/>
      <c r="L30" s="9"/>
      <c r="M30" s="10"/>
      <c r="N30" s="8"/>
      <c r="O30" s="9"/>
      <c r="P30" s="10"/>
      <c r="Q30" s="8"/>
      <c r="R30" s="9"/>
      <c r="S30" s="9"/>
      <c r="T30" s="9"/>
      <c r="U30" s="9"/>
      <c r="V30" s="11"/>
      <c r="W30" s="62"/>
      <c r="X30" s="57"/>
      <c r="Y30" s="57"/>
    </row>
    <row r="31" spans="1:25">
      <c r="A31" s="97"/>
      <c r="B31" s="97"/>
      <c r="C31" s="97"/>
      <c r="D31" s="61" t="s">
        <v>337</v>
      </c>
      <c r="E31" s="7">
        <v>44459.420634722199</v>
      </c>
      <c r="F31" s="7"/>
      <c r="G31" s="7"/>
      <c r="H31" s="7"/>
      <c r="I31" s="7"/>
      <c r="J31" s="8">
        <v>6162</v>
      </c>
      <c r="K31" s="8">
        <v>5968</v>
      </c>
      <c r="L31" s="9">
        <v>0.968516715352158</v>
      </c>
      <c r="M31" s="10">
        <v>1233</v>
      </c>
      <c r="N31" s="8">
        <v>833</v>
      </c>
      <c r="O31" s="9">
        <v>0.139577747989276</v>
      </c>
      <c r="P31" s="10">
        <v>41</v>
      </c>
      <c r="Q31" s="8">
        <v>37</v>
      </c>
      <c r="R31" s="9">
        <v>4.4417767106842698E-2</v>
      </c>
      <c r="S31" s="9">
        <v>6.1997319034852501E-3</v>
      </c>
      <c r="T31" s="9">
        <v>6.86997319034853E-3</v>
      </c>
      <c r="U31" s="9">
        <v>3.3252230332522302E-2</v>
      </c>
      <c r="V31" s="11">
        <v>1.7</v>
      </c>
      <c r="W31" s="62" t="s">
        <v>338</v>
      </c>
      <c r="X31" s="57"/>
      <c r="Y31" s="57"/>
    </row>
    <row r="32" spans="1:25">
      <c r="A32" s="97"/>
      <c r="B32" s="97"/>
      <c r="C32" s="97"/>
      <c r="D32" s="61" t="s">
        <v>337</v>
      </c>
      <c r="E32" s="7">
        <v>44459.420634722199</v>
      </c>
      <c r="F32" s="41" t="s">
        <v>365</v>
      </c>
      <c r="G32" s="42">
        <v>2</v>
      </c>
      <c r="H32" s="43">
        <f t="shared" ref="H32:H33" si="12">G32/P31</f>
        <v>4.878048780487805E-2</v>
      </c>
      <c r="I32" s="43">
        <f t="shared" ref="I32:I35" si="13">+G32/K$11</f>
        <v>4.3029259896729778E-4</v>
      </c>
      <c r="J32" s="8">
        <v>6162</v>
      </c>
      <c r="K32" s="8">
        <v>5968</v>
      </c>
      <c r="L32" s="9">
        <v>0.968516715352158</v>
      </c>
      <c r="M32" s="10">
        <v>1233</v>
      </c>
      <c r="N32" s="8">
        <v>833</v>
      </c>
      <c r="O32" s="9">
        <v>0.139577747989276</v>
      </c>
      <c r="P32" s="10">
        <v>41</v>
      </c>
      <c r="Q32" s="8">
        <v>37</v>
      </c>
      <c r="R32" s="9">
        <v>4.4417767106842698E-2</v>
      </c>
      <c r="S32" s="9">
        <v>6.1997319034852501E-3</v>
      </c>
      <c r="T32" s="9">
        <v>6.86997319034853E-3</v>
      </c>
      <c r="U32" s="9">
        <v>3.3252230332522302E-2</v>
      </c>
      <c r="V32" s="11">
        <v>1.7</v>
      </c>
      <c r="W32" s="62"/>
      <c r="X32" s="57"/>
      <c r="Y32" s="57"/>
    </row>
    <row r="33" spans="1:25">
      <c r="A33" s="97"/>
      <c r="B33" s="97"/>
      <c r="C33" s="97"/>
      <c r="D33" s="61" t="s">
        <v>337</v>
      </c>
      <c r="E33" s="7">
        <v>44459.420634722199</v>
      </c>
      <c r="F33" s="41" t="s">
        <v>301</v>
      </c>
      <c r="G33" s="42">
        <v>14</v>
      </c>
      <c r="H33" s="43">
        <f t="shared" si="12"/>
        <v>0.34146341463414637</v>
      </c>
      <c r="I33" s="43">
        <f t="shared" si="13"/>
        <v>3.0120481927710845E-3</v>
      </c>
      <c r="J33" s="8">
        <v>6162</v>
      </c>
      <c r="K33" s="8">
        <v>5968</v>
      </c>
      <c r="L33" s="9">
        <v>0.968516715352158</v>
      </c>
      <c r="M33" s="10">
        <v>1233</v>
      </c>
      <c r="N33" s="8">
        <v>833</v>
      </c>
      <c r="O33" s="9">
        <v>0.139577747989276</v>
      </c>
      <c r="P33" s="10">
        <v>41</v>
      </c>
      <c r="Q33" s="8">
        <v>37</v>
      </c>
      <c r="R33" s="9">
        <v>4.4417767106842698E-2</v>
      </c>
      <c r="S33" s="9">
        <v>6.1997319034852501E-3</v>
      </c>
      <c r="T33" s="9">
        <v>6.86997319034853E-3</v>
      </c>
      <c r="U33" s="9">
        <v>3.3252230332522302E-2</v>
      </c>
      <c r="V33" s="11">
        <v>1.7</v>
      </c>
      <c r="W33" s="62"/>
      <c r="X33" s="57"/>
      <c r="Y33" s="57"/>
    </row>
    <row r="34" spans="1:25">
      <c r="A34" s="97"/>
      <c r="B34" s="97"/>
      <c r="C34" s="97"/>
      <c r="D34" s="61" t="s">
        <v>337</v>
      </c>
      <c r="E34" s="7">
        <v>44459.420634722199</v>
      </c>
      <c r="F34" s="41" t="s">
        <v>368</v>
      </c>
      <c r="G34" s="42">
        <v>3</v>
      </c>
      <c r="H34" s="43">
        <f t="shared" ref="H34" si="14">G34/P33</f>
        <v>7.3170731707317069E-2</v>
      </c>
      <c r="I34" s="43">
        <f t="shared" ref="I34" si="15">+G34/K$11</f>
        <v>6.4543889845094669E-4</v>
      </c>
      <c r="J34" s="8">
        <v>6162</v>
      </c>
      <c r="K34" s="8">
        <v>5968</v>
      </c>
      <c r="L34" s="9">
        <v>0.968516715352158</v>
      </c>
      <c r="M34" s="10">
        <v>1233</v>
      </c>
      <c r="N34" s="8">
        <v>833</v>
      </c>
      <c r="O34" s="9">
        <v>0.139577747989276</v>
      </c>
      <c r="P34" s="10">
        <v>41</v>
      </c>
      <c r="Q34" s="8">
        <v>37</v>
      </c>
      <c r="R34" s="9">
        <v>4.4417767106842698E-2</v>
      </c>
      <c r="S34" s="9">
        <v>6.1997319034852501E-3</v>
      </c>
      <c r="T34" s="9">
        <v>6.86997319034853E-3</v>
      </c>
      <c r="U34" s="9">
        <v>3.3252230332522302E-2</v>
      </c>
      <c r="V34" s="11">
        <v>1.7</v>
      </c>
      <c r="W34" s="62"/>
      <c r="X34" s="57"/>
      <c r="Y34" s="57"/>
    </row>
    <row r="35" spans="1:25" ht="20.399999999999999">
      <c r="A35" s="97"/>
      <c r="B35" s="97"/>
      <c r="C35" s="97"/>
      <c r="D35" s="61" t="s">
        <v>337</v>
      </c>
      <c r="E35" s="7">
        <v>44459.420634722199</v>
      </c>
      <c r="F35" s="41" t="s">
        <v>367</v>
      </c>
      <c r="G35" s="42">
        <v>9</v>
      </c>
      <c r="H35" s="43">
        <f>G35/P33</f>
        <v>0.21951219512195122</v>
      </c>
      <c r="I35" s="43">
        <f t="shared" si="13"/>
        <v>1.93631669535284E-3</v>
      </c>
      <c r="J35" s="8">
        <v>6162</v>
      </c>
      <c r="K35" s="8">
        <v>5968</v>
      </c>
      <c r="L35" s="9">
        <v>0.968516715352158</v>
      </c>
      <c r="M35" s="10">
        <v>1233</v>
      </c>
      <c r="N35" s="8">
        <v>833</v>
      </c>
      <c r="O35" s="9">
        <v>0.139577747989276</v>
      </c>
      <c r="P35" s="10">
        <v>41</v>
      </c>
      <c r="Q35" s="8">
        <v>37</v>
      </c>
      <c r="R35" s="9">
        <v>4.4417767106842698E-2</v>
      </c>
      <c r="S35" s="9">
        <v>6.1997319034852501E-3</v>
      </c>
      <c r="T35" s="9">
        <v>6.86997319034853E-3</v>
      </c>
      <c r="U35" s="9">
        <v>3.3252230332522302E-2</v>
      </c>
      <c r="V35" s="11">
        <v>1.7</v>
      </c>
      <c r="W35" s="62"/>
      <c r="X35" s="57"/>
      <c r="Y35" s="57"/>
    </row>
    <row r="36" spans="1:25">
      <c r="A36" s="97"/>
      <c r="B36" s="97"/>
      <c r="C36" s="97"/>
      <c r="D36" s="61"/>
      <c r="E36" s="7"/>
      <c r="F36" s="7"/>
      <c r="G36" s="7"/>
      <c r="H36" s="7"/>
      <c r="I36" s="7"/>
      <c r="J36" s="8"/>
      <c r="K36" s="8"/>
      <c r="L36" s="9"/>
      <c r="M36" s="10"/>
      <c r="N36" s="8"/>
      <c r="O36" s="9"/>
      <c r="P36" s="10"/>
      <c r="Q36" s="8"/>
      <c r="R36" s="9"/>
      <c r="S36" s="9"/>
      <c r="T36" s="9"/>
      <c r="U36" s="9"/>
      <c r="V36" s="11"/>
      <c r="W36" s="62"/>
      <c r="X36" s="57"/>
      <c r="Y36" s="57"/>
    </row>
    <row r="37" spans="1:25">
      <c r="A37" s="97"/>
      <c r="B37" s="97"/>
      <c r="C37" s="98"/>
      <c r="D37" s="61" t="s">
        <v>339</v>
      </c>
      <c r="E37" s="7">
        <v>44466.584694213001</v>
      </c>
      <c r="F37" s="7"/>
      <c r="G37" s="7"/>
      <c r="H37" s="7"/>
      <c r="I37" s="7"/>
      <c r="J37" s="8">
        <v>6089</v>
      </c>
      <c r="K37" s="8">
        <v>5891</v>
      </c>
      <c r="L37" s="9">
        <v>0.96748234521267895</v>
      </c>
      <c r="M37" s="10">
        <v>1227</v>
      </c>
      <c r="N37" s="8">
        <v>834</v>
      </c>
      <c r="O37" s="9">
        <v>0.14157188932269599</v>
      </c>
      <c r="P37" s="10">
        <v>39</v>
      </c>
      <c r="Q37" s="8">
        <v>29</v>
      </c>
      <c r="R37" s="9">
        <v>3.47721822541966E-2</v>
      </c>
      <c r="S37" s="9">
        <v>4.9227635375997296E-3</v>
      </c>
      <c r="T37" s="9">
        <v>6.6202682057375697E-3</v>
      </c>
      <c r="U37" s="9">
        <v>3.1784841075794601E-2</v>
      </c>
      <c r="V37" s="11">
        <v>1.2</v>
      </c>
      <c r="W37" s="62" t="s">
        <v>332</v>
      </c>
      <c r="X37" s="57"/>
      <c r="Y37" s="57"/>
    </row>
    <row r="38" spans="1:25">
      <c r="A38" s="97"/>
      <c r="B38" s="97"/>
      <c r="C38" s="71"/>
      <c r="D38" s="61" t="s">
        <v>339</v>
      </c>
      <c r="E38" s="7">
        <v>44466.584694213001</v>
      </c>
      <c r="F38" s="41" t="s">
        <v>365</v>
      </c>
      <c r="G38" s="42">
        <v>5</v>
      </c>
      <c r="H38" s="43">
        <f t="shared" ref="H38:H40" si="16">G38/P37</f>
        <v>0.12820512820512819</v>
      </c>
      <c r="I38" s="43">
        <f t="shared" ref="I38:I40" si="17">+G38/K$11</f>
        <v>1.0757314974182443E-3</v>
      </c>
      <c r="J38" s="8">
        <v>6089</v>
      </c>
      <c r="K38" s="8">
        <v>5891</v>
      </c>
      <c r="L38" s="9">
        <v>0.96748234521267895</v>
      </c>
      <c r="M38" s="10">
        <v>1227</v>
      </c>
      <c r="N38" s="8">
        <v>834</v>
      </c>
      <c r="O38" s="9">
        <v>0.14157188932269599</v>
      </c>
      <c r="P38" s="10">
        <v>39</v>
      </c>
      <c r="Q38" s="8">
        <v>29</v>
      </c>
      <c r="R38" s="9">
        <v>3.47721822541966E-2</v>
      </c>
      <c r="S38" s="9">
        <v>4.9227635375997296E-3</v>
      </c>
      <c r="T38" s="9">
        <v>6.6202682057375697E-3</v>
      </c>
      <c r="U38" s="9">
        <v>3.1784841075794601E-2</v>
      </c>
      <c r="V38" s="11">
        <v>1.2</v>
      </c>
      <c r="W38" s="62"/>
      <c r="X38" s="57"/>
      <c r="Y38" s="57"/>
    </row>
    <row r="39" spans="1:25">
      <c r="A39" s="97"/>
      <c r="B39" s="97"/>
      <c r="C39" s="71"/>
      <c r="D39" s="61" t="s">
        <v>339</v>
      </c>
      <c r="E39" s="7">
        <v>44466.584694213001</v>
      </c>
      <c r="F39" s="41" t="s">
        <v>301</v>
      </c>
      <c r="G39" s="42">
        <v>24</v>
      </c>
      <c r="H39" s="43">
        <f t="shared" si="16"/>
        <v>0.61538461538461542</v>
      </c>
      <c r="I39" s="43">
        <f t="shared" si="17"/>
        <v>5.1635111876075735E-3</v>
      </c>
      <c r="J39" s="8">
        <v>6089</v>
      </c>
      <c r="K39" s="8">
        <v>5891</v>
      </c>
      <c r="L39" s="9">
        <v>0.96748234521267895</v>
      </c>
      <c r="M39" s="10">
        <v>1227</v>
      </c>
      <c r="N39" s="8">
        <v>834</v>
      </c>
      <c r="O39" s="9">
        <v>0.14157188932269599</v>
      </c>
      <c r="P39" s="10">
        <v>39</v>
      </c>
      <c r="Q39" s="8">
        <v>29</v>
      </c>
      <c r="R39" s="9">
        <v>3.47721822541966E-2</v>
      </c>
      <c r="S39" s="9">
        <v>4.9227635375997296E-3</v>
      </c>
      <c r="T39" s="9">
        <v>6.6202682057375697E-3</v>
      </c>
      <c r="U39" s="9">
        <v>3.1784841075794601E-2</v>
      </c>
      <c r="V39" s="11">
        <v>1.2</v>
      </c>
      <c r="W39" s="62"/>
      <c r="X39" s="57"/>
      <c r="Y39" s="57"/>
    </row>
    <row r="40" spans="1:25" ht="20.399999999999999">
      <c r="A40" s="97"/>
      <c r="B40" s="97"/>
      <c r="C40" s="71"/>
      <c r="D40" s="61" t="s">
        <v>339</v>
      </c>
      <c r="E40" s="7">
        <v>44466.584694213001</v>
      </c>
      <c r="F40" s="41" t="s">
        <v>367</v>
      </c>
      <c r="G40" s="42">
        <v>5</v>
      </c>
      <c r="H40" s="43">
        <f t="shared" si="16"/>
        <v>0.12820512820512819</v>
      </c>
      <c r="I40" s="43">
        <f t="shared" si="17"/>
        <v>1.0757314974182443E-3</v>
      </c>
      <c r="J40" s="8">
        <v>6089</v>
      </c>
      <c r="K40" s="8">
        <v>5891</v>
      </c>
      <c r="L40" s="9">
        <v>0.96748234521267895</v>
      </c>
      <c r="M40" s="10">
        <v>1227</v>
      </c>
      <c r="N40" s="8">
        <v>834</v>
      </c>
      <c r="O40" s="9">
        <v>0.14157188932269599</v>
      </c>
      <c r="P40" s="10">
        <v>39</v>
      </c>
      <c r="Q40" s="8">
        <v>29</v>
      </c>
      <c r="R40" s="9">
        <v>3.47721822541966E-2</v>
      </c>
      <c r="S40" s="9">
        <v>4.9227635375997296E-3</v>
      </c>
      <c r="T40" s="9">
        <v>6.6202682057375697E-3</v>
      </c>
      <c r="U40" s="9">
        <v>3.1784841075794601E-2</v>
      </c>
      <c r="V40" s="11">
        <v>1.2</v>
      </c>
      <c r="W40" s="62"/>
      <c r="X40" s="57"/>
      <c r="Y40" s="57"/>
    </row>
    <row r="41" spans="1:25">
      <c r="A41" s="97"/>
      <c r="B41" s="97"/>
      <c r="C41" s="99" t="s">
        <v>340</v>
      </c>
      <c r="D41" s="94"/>
      <c r="E41" s="72" t="s">
        <v>0</v>
      </c>
      <c r="F41" s="72"/>
      <c r="G41" s="72"/>
      <c r="H41" s="72"/>
      <c r="I41" s="72"/>
      <c r="J41" s="15">
        <v>24791</v>
      </c>
      <c r="K41" s="15">
        <v>24012</v>
      </c>
      <c r="L41" s="16">
        <v>0.96857730628050498</v>
      </c>
      <c r="M41" s="17">
        <v>5040</v>
      </c>
      <c r="N41" s="15">
        <v>3414</v>
      </c>
      <c r="O41" s="16">
        <v>0.142178910544728</v>
      </c>
      <c r="P41" s="17">
        <v>183</v>
      </c>
      <c r="Q41" s="15">
        <v>139</v>
      </c>
      <c r="R41" s="16">
        <v>4.0714704159343897E-2</v>
      </c>
      <c r="S41" s="16">
        <v>5.7887722805264E-3</v>
      </c>
      <c r="T41" s="16">
        <v>7.6211894052973499E-3</v>
      </c>
      <c r="U41" s="16">
        <v>3.6309523809523798E-2</v>
      </c>
      <c r="V41" s="72" t="s">
        <v>0</v>
      </c>
      <c r="W41" s="72" t="s">
        <v>0</v>
      </c>
      <c r="X41" s="57"/>
      <c r="Y41" s="57"/>
    </row>
    <row r="42" spans="1:25">
      <c r="A42" s="97"/>
      <c r="B42" s="97"/>
      <c r="C42" s="96" t="s">
        <v>23</v>
      </c>
      <c r="D42" s="61" t="s">
        <v>247</v>
      </c>
      <c r="E42" s="7">
        <v>44445.437574768497</v>
      </c>
      <c r="F42" s="7"/>
      <c r="G42" s="7"/>
      <c r="H42" s="7"/>
      <c r="I42" s="7"/>
      <c r="J42" s="8">
        <v>56598</v>
      </c>
      <c r="K42" s="8">
        <v>41249</v>
      </c>
      <c r="L42" s="9">
        <v>0.72880667161383805</v>
      </c>
      <c r="M42" s="10">
        <v>5926</v>
      </c>
      <c r="N42" s="8">
        <v>3684</v>
      </c>
      <c r="O42" s="9">
        <v>8.9311256030449204E-2</v>
      </c>
      <c r="P42" s="10">
        <v>538</v>
      </c>
      <c r="Q42" s="8">
        <v>352</v>
      </c>
      <c r="R42" s="9">
        <v>9.5548317046688397E-2</v>
      </c>
      <c r="S42" s="9">
        <v>8.5335402070353204E-3</v>
      </c>
      <c r="T42" s="9">
        <v>1.3042740430071E-2</v>
      </c>
      <c r="U42" s="9">
        <v>9.0786365170435396E-2</v>
      </c>
      <c r="V42" s="11">
        <v>0.1</v>
      </c>
      <c r="W42" s="62" t="s">
        <v>248</v>
      </c>
      <c r="X42" s="57"/>
      <c r="Y42" s="57"/>
    </row>
    <row r="43" spans="1:25">
      <c r="A43" s="97"/>
      <c r="B43" s="97"/>
      <c r="C43" s="102"/>
      <c r="D43" s="61" t="s">
        <v>247</v>
      </c>
      <c r="E43" s="7">
        <v>44445.437574768497</v>
      </c>
      <c r="F43" s="41" t="s">
        <v>69</v>
      </c>
      <c r="G43" s="42">
        <v>103</v>
      </c>
      <c r="H43" s="43">
        <f t="shared" ref="H43:H45" si="18">G43/P42</f>
        <v>0.19144981412639406</v>
      </c>
      <c r="I43" s="43">
        <f t="shared" ref="I43:I45" si="19">+G43/K$11</f>
        <v>2.2160068846815834E-2</v>
      </c>
      <c r="J43" s="8">
        <v>56598</v>
      </c>
      <c r="K43" s="8">
        <v>41249</v>
      </c>
      <c r="L43" s="9">
        <v>0.72880667161383805</v>
      </c>
      <c r="M43" s="10">
        <v>5926</v>
      </c>
      <c r="N43" s="8">
        <v>3684</v>
      </c>
      <c r="O43" s="9">
        <v>8.9311256030449204E-2</v>
      </c>
      <c r="P43" s="10">
        <v>538</v>
      </c>
      <c r="Q43" s="8">
        <v>352</v>
      </c>
      <c r="R43" s="9">
        <v>9.5548317046688397E-2</v>
      </c>
      <c r="S43" s="9">
        <v>8.5335402070353204E-3</v>
      </c>
      <c r="T43" s="9">
        <v>1.3042740430071E-2</v>
      </c>
      <c r="U43" s="9">
        <v>9.0786365170435396E-2</v>
      </c>
      <c r="V43" s="11">
        <v>0.1</v>
      </c>
      <c r="W43" s="62"/>
      <c r="X43" s="57"/>
      <c r="Y43" s="57"/>
    </row>
    <row r="44" spans="1:25">
      <c r="A44" s="97"/>
      <c r="B44" s="97"/>
      <c r="C44" s="102"/>
      <c r="D44" s="61" t="s">
        <v>247</v>
      </c>
      <c r="E44" s="7">
        <v>44445.437574768497</v>
      </c>
      <c r="F44" s="41" t="s">
        <v>369</v>
      </c>
      <c r="G44" s="42">
        <v>102</v>
      </c>
      <c r="H44" s="43">
        <f t="shared" si="18"/>
        <v>0.1895910780669145</v>
      </c>
      <c r="I44" s="43">
        <f t="shared" si="19"/>
        <v>2.1944922547332185E-2</v>
      </c>
      <c r="J44" s="8">
        <v>56598</v>
      </c>
      <c r="K44" s="8">
        <v>41249</v>
      </c>
      <c r="L44" s="9">
        <v>0.72880667161383805</v>
      </c>
      <c r="M44" s="10">
        <v>5926</v>
      </c>
      <c r="N44" s="8">
        <v>3684</v>
      </c>
      <c r="O44" s="9">
        <v>8.9311256030449204E-2</v>
      </c>
      <c r="P44" s="10">
        <v>538</v>
      </c>
      <c r="Q44" s="8">
        <v>352</v>
      </c>
      <c r="R44" s="9">
        <v>9.5548317046688397E-2</v>
      </c>
      <c r="S44" s="9">
        <v>8.5335402070353204E-3</v>
      </c>
      <c r="T44" s="9">
        <v>1.3042740430071E-2</v>
      </c>
      <c r="U44" s="9">
        <v>9.0786365170435396E-2</v>
      </c>
      <c r="V44" s="11">
        <v>0.1</v>
      </c>
      <c r="W44" s="62"/>
      <c r="X44" s="57"/>
      <c r="Y44" s="57"/>
    </row>
    <row r="45" spans="1:25">
      <c r="A45" s="97"/>
      <c r="B45" s="97"/>
      <c r="C45" s="102"/>
      <c r="D45" s="61" t="s">
        <v>247</v>
      </c>
      <c r="E45" s="7">
        <v>44445.437574768497</v>
      </c>
      <c r="F45" s="41" t="s">
        <v>370</v>
      </c>
      <c r="G45" s="42">
        <v>119</v>
      </c>
      <c r="H45" s="43">
        <f t="shared" si="18"/>
        <v>0.22118959107806691</v>
      </c>
      <c r="I45" s="43">
        <f t="shared" si="19"/>
        <v>2.5602409638554216E-2</v>
      </c>
      <c r="J45" s="8">
        <v>56598</v>
      </c>
      <c r="K45" s="8">
        <v>41249</v>
      </c>
      <c r="L45" s="9">
        <v>0.72880667161383805</v>
      </c>
      <c r="M45" s="10">
        <v>5926</v>
      </c>
      <c r="N45" s="8">
        <v>3684</v>
      </c>
      <c r="O45" s="9">
        <v>8.9311256030449204E-2</v>
      </c>
      <c r="P45" s="10">
        <v>538</v>
      </c>
      <c r="Q45" s="8">
        <v>352</v>
      </c>
      <c r="R45" s="9">
        <v>9.5548317046688397E-2</v>
      </c>
      <c r="S45" s="9">
        <v>8.5335402070353204E-3</v>
      </c>
      <c r="T45" s="9">
        <v>1.3042740430071E-2</v>
      </c>
      <c r="U45" s="9">
        <v>9.0786365170435396E-2</v>
      </c>
      <c r="V45" s="11">
        <v>0.1</v>
      </c>
      <c r="W45" s="62"/>
      <c r="X45" s="57"/>
      <c r="Y45" s="57"/>
    </row>
    <row r="46" spans="1:25">
      <c r="A46" s="97"/>
      <c r="B46" s="97"/>
      <c r="C46" s="102"/>
      <c r="D46" s="61"/>
      <c r="E46" s="7"/>
      <c r="F46" s="7"/>
      <c r="G46" s="7"/>
      <c r="H46" s="7"/>
      <c r="I46" s="7"/>
      <c r="J46" s="8"/>
      <c r="K46" s="8"/>
      <c r="L46" s="9"/>
      <c r="M46" s="10"/>
      <c r="N46" s="8"/>
      <c r="O46" s="9"/>
      <c r="P46" s="10"/>
      <c r="Q46" s="8"/>
      <c r="R46" s="9"/>
      <c r="S46" s="9"/>
      <c r="T46" s="9"/>
      <c r="U46" s="9"/>
      <c r="V46" s="11"/>
      <c r="W46" s="62"/>
      <c r="X46" s="57"/>
      <c r="Y46" s="57"/>
    </row>
    <row r="47" spans="1:25">
      <c r="A47" s="97"/>
      <c r="B47" s="97"/>
      <c r="C47" s="97"/>
      <c r="D47" s="61" t="s">
        <v>249</v>
      </c>
      <c r="E47" s="7">
        <v>44459.625157442097</v>
      </c>
      <c r="F47" s="7"/>
      <c r="G47" s="7"/>
      <c r="H47" s="7"/>
      <c r="I47" s="7"/>
      <c r="J47" s="8">
        <v>38646</v>
      </c>
      <c r="K47" s="8">
        <v>38426</v>
      </c>
      <c r="L47" s="9">
        <v>0.99430730217875096</v>
      </c>
      <c r="M47" s="10">
        <v>7761</v>
      </c>
      <c r="N47" s="8">
        <v>4474</v>
      </c>
      <c r="O47" s="9">
        <v>0.11643158278249099</v>
      </c>
      <c r="P47" s="10">
        <v>1100</v>
      </c>
      <c r="Q47" s="8">
        <v>1018</v>
      </c>
      <c r="R47" s="9">
        <v>0.22753687974966499</v>
      </c>
      <c r="S47" s="9">
        <v>2.6492479050642798E-2</v>
      </c>
      <c r="T47" s="9">
        <v>2.86264508405767E-2</v>
      </c>
      <c r="U47" s="9">
        <v>0.14173431258858399</v>
      </c>
      <c r="V47" s="11">
        <v>0.5</v>
      </c>
      <c r="W47" s="62" t="s">
        <v>250</v>
      </c>
      <c r="X47" s="57"/>
      <c r="Y47" s="57"/>
    </row>
    <row r="48" spans="1:25">
      <c r="A48" s="97"/>
      <c r="B48" s="97"/>
      <c r="C48" s="97"/>
      <c r="D48" s="61" t="s">
        <v>249</v>
      </c>
      <c r="E48" s="7">
        <v>44459.625157442097</v>
      </c>
      <c r="F48" s="41" t="s">
        <v>373</v>
      </c>
      <c r="G48" s="42">
        <f>424+66</f>
        <v>490</v>
      </c>
      <c r="H48" s="43">
        <f t="shared" ref="H48:H50" si="20">G48/P47</f>
        <v>0.44545454545454544</v>
      </c>
      <c r="I48" s="43">
        <f t="shared" ref="I48:I50" si="21">+G48/K$11</f>
        <v>0.10542168674698796</v>
      </c>
      <c r="J48" s="8">
        <v>38646</v>
      </c>
      <c r="K48" s="8">
        <v>38426</v>
      </c>
      <c r="L48" s="9">
        <v>0.99430730217875096</v>
      </c>
      <c r="M48" s="10">
        <v>7761</v>
      </c>
      <c r="N48" s="8">
        <v>4474</v>
      </c>
      <c r="O48" s="9">
        <v>0.11643158278249099</v>
      </c>
      <c r="P48" s="10">
        <v>1100</v>
      </c>
      <c r="Q48" s="8">
        <v>1018</v>
      </c>
      <c r="R48" s="9">
        <v>0.22753687974966499</v>
      </c>
      <c r="S48" s="9">
        <v>2.6492479050642798E-2</v>
      </c>
      <c r="T48" s="9">
        <v>2.86264508405767E-2</v>
      </c>
      <c r="U48" s="9">
        <v>0.14173431258858399</v>
      </c>
      <c r="V48" s="11">
        <v>0.5</v>
      </c>
      <c r="W48" s="62"/>
      <c r="X48" s="57"/>
      <c r="Y48" s="57"/>
    </row>
    <row r="49" spans="1:25">
      <c r="A49" s="97"/>
      <c r="B49" s="97"/>
      <c r="C49" s="97"/>
      <c r="D49" s="61" t="s">
        <v>249</v>
      </c>
      <c r="E49" s="7">
        <v>44459.625157442097</v>
      </c>
      <c r="F49" s="41" t="s">
        <v>371</v>
      </c>
      <c r="G49" s="42">
        <v>10</v>
      </c>
      <c r="H49" s="43">
        <f t="shared" si="20"/>
        <v>9.0909090909090905E-3</v>
      </c>
      <c r="I49" s="43">
        <f t="shared" si="21"/>
        <v>2.1514629948364886E-3</v>
      </c>
      <c r="J49" s="8">
        <v>38646</v>
      </c>
      <c r="K49" s="8">
        <v>38426</v>
      </c>
      <c r="L49" s="9">
        <v>0.99430730217875096</v>
      </c>
      <c r="M49" s="10">
        <v>7761</v>
      </c>
      <c r="N49" s="8">
        <v>4474</v>
      </c>
      <c r="O49" s="9">
        <v>0.11643158278249099</v>
      </c>
      <c r="P49" s="10">
        <v>1100</v>
      </c>
      <c r="Q49" s="8">
        <v>1018</v>
      </c>
      <c r="R49" s="9">
        <v>0.22753687974966499</v>
      </c>
      <c r="S49" s="9">
        <v>2.6492479050642798E-2</v>
      </c>
      <c r="T49" s="9">
        <v>2.86264508405767E-2</v>
      </c>
      <c r="U49" s="9">
        <v>0.14173431258858399</v>
      </c>
      <c r="V49" s="11">
        <v>0.5</v>
      </c>
      <c r="W49" s="62"/>
      <c r="X49" s="57"/>
      <c r="Y49" s="57"/>
    </row>
    <row r="50" spans="1:25">
      <c r="A50" s="97"/>
      <c r="B50" s="97"/>
      <c r="C50" s="97"/>
      <c r="D50" s="61" t="s">
        <v>249</v>
      </c>
      <c r="E50" s="7">
        <v>44459.625157442097</v>
      </c>
      <c r="F50" s="41" t="s">
        <v>372</v>
      </c>
      <c r="G50" s="42">
        <v>566</v>
      </c>
      <c r="H50" s="43">
        <f t="shared" si="20"/>
        <v>0.51454545454545453</v>
      </c>
      <c r="I50" s="43">
        <f t="shared" si="21"/>
        <v>0.12177280550774526</v>
      </c>
      <c r="J50" s="8">
        <v>38646</v>
      </c>
      <c r="K50" s="8">
        <v>38426</v>
      </c>
      <c r="L50" s="9">
        <v>0.99430730217875096</v>
      </c>
      <c r="M50" s="10">
        <v>7761</v>
      </c>
      <c r="N50" s="8">
        <v>4474</v>
      </c>
      <c r="O50" s="9">
        <v>0.11643158278249099</v>
      </c>
      <c r="P50" s="10">
        <v>1100</v>
      </c>
      <c r="Q50" s="8">
        <v>1018</v>
      </c>
      <c r="R50" s="9">
        <v>0.22753687974966499</v>
      </c>
      <c r="S50" s="9">
        <v>2.6492479050642798E-2</v>
      </c>
      <c r="T50" s="9">
        <v>2.86264508405767E-2</v>
      </c>
      <c r="U50" s="9">
        <v>0.14173431258858399</v>
      </c>
      <c r="V50" s="11">
        <v>0.5</v>
      </c>
      <c r="W50" s="62"/>
      <c r="X50" s="57"/>
      <c r="Y50" s="57"/>
    </row>
    <row r="51" spans="1:25">
      <c r="A51" s="97"/>
      <c r="B51" s="97"/>
      <c r="C51" s="97"/>
      <c r="D51" s="61"/>
      <c r="E51" s="7"/>
      <c r="F51" s="7"/>
      <c r="G51" s="7"/>
      <c r="H51" s="7"/>
      <c r="I51" s="7"/>
      <c r="J51" s="8"/>
      <c r="K51" s="8"/>
      <c r="L51" s="9"/>
      <c r="M51" s="10"/>
      <c r="N51" s="8"/>
      <c r="O51" s="9"/>
      <c r="P51" s="10"/>
      <c r="Q51" s="8"/>
      <c r="R51" s="9"/>
      <c r="S51" s="9"/>
      <c r="T51" s="9"/>
      <c r="U51" s="9"/>
      <c r="V51" s="11"/>
      <c r="W51" s="62"/>
      <c r="X51" s="57"/>
      <c r="Y51" s="57"/>
    </row>
    <row r="52" spans="1:25" ht="20.399999999999999">
      <c r="A52" s="97"/>
      <c r="B52" s="97"/>
      <c r="C52" s="98"/>
      <c r="D52" s="61" t="s">
        <v>251</v>
      </c>
      <c r="E52" s="7">
        <v>44469.625148032399</v>
      </c>
      <c r="F52" s="7"/>
      <c r="G52" s="7"/>
      <c r="H52" s="7"/>
      <c r="I52" s="7"/>
      <c r="J52" s="8">
        <v>38556</v>
      </c>
      <c r="K52" s="8">
        <v>38368</v>
      </c>
      <c r="L52" s="9">
        <v>0.99512397551613196</v>
      </c>
      <c r="M52" s="10">
        <v>7233</v>
      </c>
      <c r="N52" s="8">
        <v>4495</v>
      </c>
      <c r="O52" s="9">
        <v>0.11715492076730601</v>
      </c>
      <c r="P52" s="10">
        <v>646</v>
      </c>
      <c r="Q52" s="8">
        <v>575</v>
      </c>
      <c r="R52" s="9">
        <v>0.12791991101223599</v>
      </c>
      <c r="S52" s="9">
        <v>1.49864470391993E-2</v>
      </c>
      <c r="T52" s="9">
        <v>1.6836947456213499E-2</v>
      </c>
      <c r="U52" s="9">
        <v>8.9312871560901397E-2</v>
      </c>
      <c r="V52" s="11">
        <v>0.5</v>
      </c>
      <c r="W52" s="62" t="s">
        <v>252</v>
      </c>
      <c r="X52" s="57"/>
      <c r="Y52" s="57"/>
    </row>
    <row r="53" spans="1:25" ht="20.399999999999999">
      <c r="A53" s="97"/>
      <c r="B53" s="97"/>
      <c r="C53" s="71"/>
      <c r="D53" s="61" t="s">
        <v>251</v>
      </c>
      <c r="E53" s="7">
        <v>44469.625148032399</v>
      </c>
      <c r="F53" s="41" t="s">
        <v>373</v>
      </c>
      <c r="G53" s="42">
        <f>224+39</f>
        <v>263</v>
      </c>
      <c r="H53" s="43">
        <f t="shared" ref="H53:H55" si="22">G53/P52</f>
        <v>0.40712074303405571</v>
      </c>
      <c r="I53" s="43">
        <f t="shared" ref="I53:I55" si="23">+G53/K$11</f>
        <v>5.6583476764199656E-2</v>
      </c>
      <c r="J53" s="8">
        <v>38556</v>
      </c>
      <c r="K53" s="8">
        <v>38368</v>
      </c>
      <c r="L53" s="9">
        <v>0.99512397551613196</v>
      </c>
      <c r="M53" s="10">
        <v>7233</v>
      </c>
      <c r="N53" s="8">
        <v>4495</v>
      </c>
      <c r="O53" s="9">
        <v>0.11715492076730601</v>
      </c>
      <c r="P53" s="10">
        <v>646</v>
      </c>
      <c r="Q53" s="8">
        <v>575</v>
      </c>
      <c r="R53" s="9">
        <v>0.12791991101223599</v>
      </c>
      <c r="S53" s="9">
        <v>1.49864470391993E-2</v>
      </c>
      <c r="T53" s="9">
        <v>1.6836947456213499E-2</v>
      </c>
      <c r="U53" s="9">
        <v>8.9312871560901397E-2</v>
      </c>
      <c r="V53" s="11">
        <v>0.5</v>
      </c>
      <c r="W53" s="62"/>
      <c r="X53" s="57"/>
      <c r="Y53" s="57"/>
    </row>
    <row r="54" spans="1:25" ht="20.399999999999999">
      <c r="A54" s="97"/>
      <c r="B54" s="97"/>
      <c r="C54" s="71"/>
      <c r="D54" s="61" t="s">
        <v>251</v>
      </c>
      <c r="E54" s="7">
        <v>44469.625148032399</v>
      </c>
      <c r="F54" s="41" t="s">
        <v>371</v>
      </c>
      <c r="G54" s="42">
        <v>11</v>
      </c>
      <c r="H54" s="43">
        <f t="shared" si="22"/>
        <v>1.7027863777089782E-2</v>
      </c>
      <c r="I54" s="43">
        <f t="shared" si="23"/>
        <v>2.3666092943201377E-3</v>
      </c>
      <c r="J54" s="8">
        <v>38556</v>
      </c>
      <c r="K54" s="8">
        <v>38368</v>
      </c>
      <c r="L54" s="9">
        <v>0.99512397551613196</v>
      </c>
      <c r="M54" s="10">
        <v>7233</v>
      </c>
      <c r="N54" s="8">
        <v>4495</v>
      </c>
      <c r="O54" s="9">
        <v>0.11715492076730601</v>
      </c>
      <c r="P54" s="10">
        <v>646</v>
      </c>
      <c r="Q54" s="8">
        <v>575</v>
      </c>
      <c r="R54" s="9">
        <v>0.12791991101223599</v>
      </c>
      <c r="S54" s="9">
        <v>1.49864470391993E-2</v>
      </c>
      <c r="T54" s="9">
        <v>1.6836947456213499E-2</v>
      </c>
      <c r="U54" s="9">
        <v>8.9312871560901397E-2</v>
      </c>
      <c r="V54" s="11">
        <v>0.5</v>
      </c>
      <c r="W54" s="62"/>
      <c r="X54" s="57"/>
      <c r="Y54" s="57"/>
    </row>
    <row r="55" spans="1:25" ht="20.399999999999999">
      <c r="A55" s="97"/>
      <c r="B55" s="97"/>
      <c r="C55" s="71"/>
      <c r="D55" s="61" t="s">
        <v>251</v>
      </c>
      <c r="E55" s="7">
        <v>44469.625148032399</v>
      </c>
      <c r="F55" s="41" t="s">
        <v>372</v>
      </c>
      <c r="G55" s="42">
        <v>341</v>
      </c>
      <c r="H55" s="43">
        <f t="shared" si="22"/>
        <v>0.52786377708978327</v>
      </c>
      <c r="I55" s="43">
        <f t="shared" si="23"/>
        <v>7.3364888123924263E-2</v>
      </c>
      <c r="J55" s="8">
        <v>38556</v>
      </c>
      <c r="K55" s="8">
        <v>38368</v>
      </c>
      <c r="L55" s="9">
        <v>0.99512397551613196</v>
      </c>
      <c r="M55" s="10">
        <v>7233</v>
      </c>
      <c r="N55" s="8">
        <v>4495</v>
      </c>
      <c r="O55" s="9">
        <v>0.11715492076730601</v>
      </c>
      <c r="P55" s="10">
        <v>646</v>
      </c>
      <c r="Q55" s="8">
        <v>575</v>
      </c>
      <c r="R55" s="9">
        <v>0.12791991101223599</v>
      </c>
      <c r="S55" s="9">
        <v>1.49864470391993E-2</v>
      </c>
      <c r="T55" s="9">
        <v>1.6836947456213499E-2</v>
      </c>
      <c r="U55" s="9">
        <v>8.9312871560901397E-2</v>
      </c>
      <c r="V55" s="11">
        <v>0.5</v>
      </c>
      <c r="W55" s="62"/>
      <c r="X55" s="57"/>
      <c r="Y55" s="57"/>
    </row>
    <row r="56" spans="1:25">
      <c r="A56" s="97"/>
      <c r="B56" s="97"/>
      <c r="C56" s="99" t="s">
        <v>174</v>
      </c>
      <c r="D56" s="94"/>
      <c r="E56" s="72" t="s">
        <v>0</v>
      </c>
      <c r="F56" s="72"/>
      <c r="G56" s="72"/>
      <c r="H56" s="72"/>
      <c r="I56" s="72"/>
      <c r="J56" s="15">
        <v>133800</v>
      </c>
      <c r="K56" s="15">
        <v>118043</v>
      </c>
      <c r="L56" s="16">
        <v>0.88223467862481297</v>
      </c>
      <c r="M56" s="17">
        <v>20920</v>
      </c>
      <c r="N56" s="15">
        <v>12653</v>
      </c>
      <c r="O56" s="16">
        <v>0.10718975288665999</v>
      </c>
      <c r="P56" s="17">
        <v>2284</v>
      </c>
      <c r="Q56" s="15">
        <v>1945</v>
      </c>
      <c r="R56" s="16">
        <v>0.153718485734608</v>
      </c>
      <c r="S56" s="16">
        <v>1.64770465000042E-2</v>
      </c>
      <c r="T56" s="16">
        <v>1.9348881339850701E-2</v>
      </c>
      <c r="U56" s="16">
        <v>0.10917782026768599</v>
      </c>
      <c r="V56" s="72" t="s">
        <v>0</v>
      </c>
      <c r="W56" s="72" t="s">
        <v>0</v>
      </c>
      <c r="X56" s="57"/>
      <c r="Y56" s="57"/>
    </row>
    <row r="57" spans="1:25" ht="20.399999999999999">
      <c r="A57" s="97"/>
      <c r="B57" s="97"/>
      <c r="C57" s="96" t="s">
        <v>38</v>
      </c>
      <c r="D57" s="61" t="s">
        <v>341</v>
      </c>
      <c r="E57" s="7">
        <v>44442.666903506899</v>
      </c>
      <c r="F57" s="7"/>
      <c r="G57" s="7"/>
      <c r="H57" s="7"/>
      <c r="I57" s="7"/>
      <c r="J57" s="8">
        <v>183</v>
      </c>
      <c r="K57" s="8">
        <v>174</v>
      </c>
      <c r="L57" s="9">
        <v>0.95081967213114704</v>
      </c>
      <c r="M57" s="10">
        <v>133</v>
      </c>
      <c r="N57" s="8">
        <v>67</v>
      </c>
      <c r="O57" s="9">
        <v>0.38505747126436801</v>
      </c>
      <c r="P57" s="10">
        <v>33</v>
      </c>
      <c r="Q57" s="8">
        <v>31</v>
      </c>
      <c r="R57" s="9">
        <v>0.462686567164179</v>
      </c>
      <c r="S57" s="9">
        <v>0.17816091954023</v>
      </c>
      <c r="T57" s="9">
        <v>0.18965517241379301</v>
      </c>
      <c r="U57" s="9">
        <v>0.24812030075187999</v>
      </c>
      <c r="V57" s="11">
        <v>1.2</v>
      </c>
      <c r="W57" s="62" t="s">
        <v>220</v>
      </c>
      <c r="X57" s="57"/>
      <c r="Y57" s="57"/>
    </row>
    <row r="58" spans="1:25" ht="20.399999999999999">
      <c r="A58" s="97"/>
      <c r="B58" s="97"/>
      <c r="C58" s="98"/>
      <c r="D58" s="61" t="s">
        <v>342</v>
      </c>
      <c r="E58" s="7">
        <v>44444.666683217598</v>
      </c>
      <c r="F58" s="7"/>
      <c r="G58" s="7"/>
      <c r="H58" s="7"/>
      <c r="I58" s="7"/>
      <c r="J58" s="8">
        <v>182</v>
      </c>
      <c r="K58" s="8">
        <v>175</v>
      </c>
      <c r="L58" s="9">
        <v>0.96153846153846201</v>
      </c>
      <c r="M58" s="10">
        <v>123</v>
      </c>
      <c r="N58" s="8">
        <v>60</v>
      </c>
      <c r="O58" s="9">
        <v>0.34285714285714303</v>
      </c>
      <c r="P58" s="10">
        <v>30</v>
      </c>
      <c r="Q58" s="8">
        <v>25</v>
      </c>
      <c r="R58" s="9">
        <v>0.41666666666666702</v>
      </c>
      <c r="S58" s="9">
        <v>0.14285714285714299</v>
      </c>
      <c r="T58" s="9">
        <v>0.17142857142857101</v>
      </c>
      <c r="U58" s="9">
        <v>0.24390243902438999</v>
      </c>
      <c r="V58" s="11">
        <v>1.2</v>
      </c>
      <c r="W58" s="62" t="s">
        <v>194</v>
      </c>
      <c r="X58" s="57"/>
      <c r="Y58" s="57"/>
    </row>
    <row r="59" spans="1:25">
      <c r="A59" s="97"/>
      <c r="B59" s="97"/>
      <c r="C59" s="99" t="s">
        <v>43</v>
      </c>
      <c r="D59" s="94"/>
      <c r="E59" s="72" t="s">
        <v>0</v>
      </c>
      <c r="F59" s="72"/>
      <c r="G59" s="72"/>
      <c r="H59" s="72"/>
      <c r="I59" s="72"/>
      <c r="J59" s="15">
        <v>365</v>
      </c>
      <c r="K59" s="15">
        <v>349</v>
      </c>
      <c r="L59" s="16">
        <v>0.95616438356164402</v>
      </c>
      <c r="M59" s="17">
        <v>256</v>
      </c>
      <c r="N59" s="15">
        <v>127</v>
      </c>
      <c r="O59" s="16">
        <v>0.36389684813753598</v>
      </c>
      <c r="P59" s="17">
        <v>63</v>
      </c>
      <c r="Q59" s="15">
        <v>56</v>
      </c>
      <c r="R59" s="16">
        <v>0.440944881889764</v>
      </c>
      <c r="S59" s="16">
        <v>0.16045845272206299</v>
      </c>
      <c r="T59" s="16">
        <v>0.180515759312321</v>
      </c>
      <c r="U59" s="16">
        <v>0.24609375</v>
      </c>
      <c r="V59" s="72" t="s">
        <v>0</v>
      </c>
      <c r="W59" s="72" t="s">
        <v>0</v>
      </c>
      <c r="X59" s="57"/>
      <c r="Y59" s="57"/>
    </row>
    <row r="60" spans="1:25">
      <c r="A60" s="97"/>
      <c r="B60" s="97"/>
      <c r="C60" s="96" t="s">
        <v>44</v>
      </c>
      <c r="D60" s="61" t="s">
        <v>253</v>
      </c>
      <c r="E60" s="7">
        <v>44448.6737363426</v>
      </c>
      <c r="F60" s="7"/>
      <c r="G60" s="7"/>
      <c r="H60" s="7"/>
      <c r="I60" s="7"/>
      <c r="J60" s="8">
        <v>39447</v>
      </c>
      <c r="K60" s="8">
        <v>39232</v>
      </c>
      <c r="L60" s="9">
        <v>0.99454964889598696</v>
      </c>
      <c r="M60" s="10">
        <v>8472</v>
      </c>
      <c r="N60" s="8">
        <v>4514</v>
      </c>
      <c r="O60" s="9">
        <v>0.115059135399674</v>
      </c>
      <c r="P60" s="10">
        <v>1495</v>
      </c>
      <c r="Q60" s="8">
        <v>935</v>
      </c>
      <c r="R60" s="9">
        <v>0.20713336287106801</v>
      </c>
      <c r="S60" s="9">
        <v>2.3832585644371899E-2</v>
      </c>
      <c r="T60" s="9">
        <v>3.8106647634583997E-2</v>
      </c>
      <c r="U60" s="9">
        <v>0.17646364494806399</v>
      </c>
      <c r="V60" s="11">
        <v>0</v>
      </c>
      <c r="W60" s="62" t="s">
        <v>254</v>
      </c>
      <c r="X60" s="57"/>
      <c r="Y60" s="57"/>
    </row>
    <row r="61" spans="1:25">
      <c r="A61" s="97"/>
      <c r="B61" s="97"/>
      <c r="C61" s="100"/>
      <c r="D61" s="61" t="s">
        <v>253</v>
      </c>
      <c r="E61" s="7">
        <v>44448.6737363426</v>
      </c>
      <c r="F61" s="41" t="s">
        <v>170</v>
      </c>
      <c r="G61" s="42">
        <v>55</v>
      </c>
      <c r="H61" s="43">
        <f t="shared" ref="H61:H63" si="24">G61/P60</f>
        <v>3.678929765886288E-2</v>
      </c>
      <c r="I61" s="43">
        <f t="shared" ref="I61:I63" si="25">+G61/K$11</f>
        <v>1.1833046471600689E-2</v>
      </c>
      <c r="J61" s="8">
        <v>39447</v>
      </c>
      <c r="K61" s="8">
        <v>39232</v>
      </c>
      <c r="L61" s="9">
        <v>0.99454964889598696</v>
      </c>
      <c r="M61" s="10">
        <v>8472</v>
      </c>
      <c r="N61" s="8">
        <v>4514</v>
      </c>
      <c r="O61" s="9">
        <v>0.115059135399674</v>
      </c>
      <c r="P61" s="10">
        <v>1495</v>
      </c>
      <c r="Q61" s="8">
        <v>935</v>
      </c>
      <c r="R61" s="9">
        <v>0.20713336287106801</v>
      </c>
      <c r="S61" s="9">
        <v>2.3832585644371899E-2</v>
      </c>
      <c r="T61" s="9">
        <v>3.8106647634583997E-2</v>
      </c>
      <c r="U61" s="9">
        <v>0.17646364494806399</v>
      </c>
      <c r="V61" s="11">
        <v>0</v>
      </c>
      <c r="W61" s="62"/>
      <c r="X61" s="57"/>
      <c r="Y61" s="57"/>
    </row>
    <row r="62" spans="1:25">
      <c r="A62" s="97"/>
      <c r="B62" s="97"/>
      <c r="C62" s="100"/>
      <c r="D62" s="61" t="s">
        <v>253</v>
      </c>
      <c r="E62" s="7">
        <v>44448.6737363426</v>
      </c>
      <c r="F62" s="41" t="s">
        <v>101</v>
      </c>
      <c r="G62" s="42">
        <v>2</v>
      </c>
      <c r="H62" s="43">
        <f t="shared" si="24"/>
        <v>1.3377926421404682E-3</v>
      </c>
      <c r="I62" s="43">
        <f t="shared" si="25"/>
        <v>4.3029259896729778E-4</v>
      </c>
      <c r="J62" s="8">
        <v>39447</v>
      </c>
      <c r="K62" s="8">
        <v>39232</v>
      </c>
      <c r="L62" s="9">
        <v>0.99454964889598696</v>
      </c>
      <c r="M62" s="10">
        <v>8472</v>
      </c>
      <c r="N62" s="8">
        <v>4514</v>
      </c>
      <c r="O62" s="9">
        <v>0.115059135399674</v>
      </c>
      <c r="P62" s="10">
        <v>1495</v>
      </c>
      <c r="Q62" s="8">
        <v>935</v>
      </c>
      <c r="R62" s="9">
        <v>0.20713336287106801</v>
      </c>
      <c r="S62" s="9">
        <v>2.3832585644371899E-2</v>
      </c>
      <c r="T62" s="9">
        <v>3.8106647634583997E-2</v>
      </c>
      <c r="U62" s="9">
        <v>0.17646364494806399</v>
      </c>
      <c r="V62" s="11">
        <v>0</v>
      </c>
      <c r="W62" s="62"/>
      <c r="X62" s="57"/>
      <c r="Y62" s="57"/>
    </row>
    <row r="63" spans="1:25">
      <c r="A63" s="97"/>
      <c r="B63" s="97"/>
      <c r="C63" s="100"/>
      <c r="D63" s="61" t="s">
        <v>253</v>
      </c>
      <c r="E63" s="7">
        <v>44448.6737363426</v>
      </c>
      <c r="F63" s="41" t="s">
        <v>374</v>
      </c>
      <c r="G63" s="42">
        <v>5</v>
      </c>
      <c r="H63" s="43">
        <f t="shared" si="24"/>
        <v>3.3444816053511705E-3</v>
      </c>
      <c r="I63" s="43">
        <f t="shared" si="25"/>
        <v>1.0757314974182443E-3</v>
      </c>
      <c r="J63" s="8">
        <v>39447</v>
      </c>
      <c r="K63" s="8">
        <v>39232</v>
      </c>
      <c r="L63" s="9">
        <v>0.99454964889598696</v>
      </c>
      <c r="M63" s="10">
        <v>8472</v>
      </c>
      <c r="N63" s="8">
        <v>4514</v>
      </c>
      <c r="O63" s="9">
        <v>0.115059135399674</v>
      </c>
      <c r="P63" s="10">
        <v>1495</v>
      </c>
      <c r="Q63" s="8">
        <v>935</v>
      </c>
      <c r="R63" s="9">
        <v>0.20713336287106801</v>
      </c>
      <c r="S63" s="9">
        <v>2.3832585644371899E-2</v>
      </c>
      <c r="T63" s="9">
        <v>3.8106647634583997E-2</v>
      </c>
      <c r="U63" s="9">
        <v>0.17646364494806399</v>
      </c>
      <c r="V63" s="11">
        <v>0</v>
      </c>
      <c r="W63" s="62"/>
      <c r="X63" s="57"/>
      <c r="Y63" s="57"/>
    </row>
    <row r="64" spans="1:25">
      <c r="A64" s="97"/>
      <c r="B64" s="97"/>
      <c r="C64" s="100"/>
      <c r="D64" s="61" t="s">
        <v>253</v>
      </c>
      <c r="E64" s="7">
        <v>44448.6737363426</v>
      </c>
      <c r="F64" s="41" t="s">
        <v>105</v>
      </c>
      <c r="G64" s="42">
        <v>9</v>
      </c>
      <c r="H64" s="43">
        <f t="shared" ref="H64:H66" si="26">G64/P63</f>
        <v>6.0200668896321068E-3</v>
      </c>
      <c r="I64" s="43">
        <f t="shared" ref="I64:I66" si="27">+G64/K$11</f>
        <v>1.93631669535284E-3</v>
      </c>
      <c r="J64" s="8">
        <v>39447</v>
      </c>
      <c r="K64" s="8">
        <v>39232</v>
      </c>
      <c r="L64" s="9">
        <v>0.99454964889598696</v>
      </c>
      <c r="M64" s="10">
        <v>8472</v>
      </c>
      <c r="N64" s="8">
        <v>4514</v>
      </c>
      <c r="O64" s="9">
        <v>0.115059135399674</v>
      </c>
      <c r="P64" s="10">
        <v>1495</v>
      </c>
      <c r="Q64" s="8">
        <v>935</v>
      </c>
      <c r="R64" s="9">
        <v>0.20713336287106801</v>
      </c>
      <c r="S64" s="9">
        <v>2.3832585644371899E-2</v>
      </c>
      <c r="T64" s="9">
        <v>3.8106647634583997E-2</v>
      </c>
      <c r="U64" s="9">
        <v>0.17646364494806399</v>
      </c>
      <c r="V64" s="11">
        <v>0</v>
      </c>
      <c r="W64" s="62"/>
      <c r="X64" s="57"/>
      <c r="Y64" s="57"/>
    </row>
    <row r="65" spans="1:25">
      <c r="A65" s="97"/>
      <c r="B65" s="97"/>
      <c r="C65" s="100"/>
      <c r="D65" s="61" t="s">
        <v>253</v>
      </c>
      <c r="E65" s="7">
        <v>44448.6737363426</v>
      </c>
      <c r="F65" s="41" t="s">
        <v>375</v>
      </c>
      <c r="G65" s="42">
        <v>8</v>
      </c>
      <c r="H65" s="43">
        <f t="shared" si="26"/>
        <v>5.3511705685618726E-3</v>
      </c>
      <c r="I65" s="43">
        <f t="shared" si="27"/>
        <v>1.7211703958691911E-3</v>
      </c>
      <c r="J65" s="8">
        <v>39447</v>
      </c>
      <c r="K65" s="8">
        <v>39232</v>
      </c>
      <c r="L65" s="9">
        <v>0.99454964889598696</v>
      </c>
      <c r="M65" s="10">
        <v>8472</v>
      </c>
      <c r="N65" s="8">
        <v>4514</v>
      </c>
      <c r="O65" s="9">
        <v>0.115059135399674</v>
      </c>
      <c r="P65" s="10">
        <v>1495</v>
      </c>
      <c r="Q65" s="8">
        <v>935</v>
      </c>
      <c r="R65" s="9">
        <v>0.20713336287106801</v>
      </c>
      <c r="S65" s="9">
        <v>2.3832585644371899E-2</v>
      </c>
      <c r="T65" s="9">
        <v>3.8106647634583997E-2</v>
      </c>
      <c r="U65" s="9">
        <v>0.17646364494806399</v>
      </c>
      <c r="V65" s="11">
        <v>0</v>
      </c>
      <c r="W65" s="62"/>
      <c r="X65" s="57"/>
      <c r="Y65" s="57"/>
    </row>
    <row r="66" spans="1:25">
      <c r="A66" s="97"/>
      <c r="B66" s="97"/>
      <c r="C66" s="100"/>
      <c r="D66" s="61" t="s">
        <v>253</v>
      </c>
      <c r="E66" s="7">
        <v>44448.6737363426</v>
      </c>
      <c r="F66" s="44" t="s">
        <v>68</v>
      </c>
      <c r="G66" s="42">
        <v>6</v>
      </c>
      <c r="H66" s="43">
        <f t="shared" si="26"/>
        <v>4.0133779264214043E-3</v>
      </c>
      <c r="I66" s="43">
        <f t="shared" si="27"/>
        <v>1.2908777969018934E-3</v>
      </c>
      <c r="J66" s="8">
        <v>39447</v>
      </c>
      <c r="K66" s="8">
        <v>39232</v>
      </c>
      <c r="L66" s="9">
        <v>0.99454964889598696</v>
      </c>
      <c r="M66" s="10">
        <v>8472</v>
      </c>
      <c r="N66" s="8">
        <v>4514</v>
      </c>
      <c r="O66" s="9">
        <v>0.115059135399674</v>
      </c>
      <c r="P66" s="10">
        <v>1495</v>
      </c>
      <c r="Q66" s="8">
        <v>935</v>
      </c>
      <c r="R66" s="9">
        <v>0.20713336287106801</v>
      </c>
      <c r="S66" s="9">
        <v>2.3832585644371899E-2</v>
      </c>
      <c r="T66" s="9">
        <v>3.8106647634583997E-2</v>
      </c>
      <c r="U66" s="9">
        <v>0.17646364494806399</v>
      </c>
      <c r="V66" s="11">
        <v>0</v>
      </c>
      <c r="W66" s="62"/>
      <c r="X66" s="57"/>
      <c r="Y66" s="57"/>
    </row>
    <row r="67" spans="1:25">
      <c r="A67" s="97"/>
      <c r="B67" s="97"/>
      <c r="C67" s="100"/>
      <c r="D67" s="61" t="s">
        <v>253</v>
      </c>
      <c r="E67" s="7">
        <v>44448.6737363426</v>
      </c>
      <c r="F67" s="41" t="s">
        <v>376</v>
      </c>
      <c r="G67" s="42">
        <v>22</v>
      </c>
      <c r="H67" s="43">
        <f t="shared" ref="H67:H68" si="28">G67/P66</f>
        <v>1.471571906354515E-2</v>
      </c>
      <c r="I67" s="43">
        <f t="shared" ref="I67:I68" si="29">+G67/K$11</f>
        <v>4.7332185886402754E-3</v>
      </c>
      <c r="J67" s="8">
        <v>39447</v>
      </c>
      <c r="K67" s="8">
        <v>39232</v>
      </c>
      <c r="L67" s="9">
        <v>0.99454964889598696</v>
      </c>
      <c r="M67" s="10">
        <v>8472</v>
      </c>
      <c r="N67" s="8">
        <v>4514</v>
      </c>
      <c r="O67" s="9">
        <v>0.115059135399674</v>
      </c>
      <c r="P67" s="10">
        <v>1495</v>
      </c>
      <c r="Q67" s="8">
        <v>935</v>
      </c>
      <c r="R67" s="9">
        <v>0.20713336287106801</v>
      </c>
      <c r="S67" s="9">
        <v>2.3832585644371899E-2</v>
      </c>
      <c r="T67" s="9">
        <v>3.8106647634583997E-2</v>
      </c>
      <c r="U67" s="9">
        <v>0.17646364494806399</v>
      </c>
      <c r="V67" s="11">
        <v>0</v>
      </c>
      <c r="W67" s="62"/>
      <c r="X67" s="57"/>
      <c r="Y67" s="57"/>
    </row>
    <row r="68" spans="1:25">
      <c r="A68" s="97"/>
      <c r="B68" s="97"/>
      <c r="C68" s="100"/>
      <c r="D68" s="61" t="s">
        <v>253</v>
      </c>
      <c r="E68" s="7">
        <v>44448.6737363426</v>
      </c>
      <c r="F68" s="41" t="s">
        <v>217</v>
      </c>
      <c r="G68" s="42">
        <v>14</v>
      </c>
      <c r="H68" s="43">
        <f t="shared" si="28"/>
        <v>9.3645484949832769E-3</v>
      </c>
      <c r="I68" s="43">
        <f t="shared" si="29"/>
        <v>3.0120481927710845E-3</v>
      </c>
      <c r="J68" s="8">
        <v>39447</v>
      </c>
      <c r="K68" s="8">
        <v>39232</v>
      </c>
      <c r="L68" s="9">
        <v>0.99454964889598696</v>
      </c>
      <c r="M68" s="10">
        <v>8472</v>
      </c>
      <c r="N68" s="8">
        <v>4514</v>
      </c>
      <c r="O68" s="9">
        <v>0.115059135399674</v>
      </c>
      <c r="P68" s="10">
        <v>1495</v>
      </c>
      <c r="Q68" s="8">
        <v>935</v>
      </c>
      <c r="R68" s="9">
        <v>0.20713336287106801</v>
      </c>
      <c r="S68" s="9">
        <v>2.3832585644371899E-2</v>
      </c>
      <c r="T68" s="9">
        <v>3.8106647634583997E-2</v>
      </c>
      <c r="U68" s="9">
        <v>0.17646364494806399</v>
      </c>
      <c r="V68" s="11">
        <v>0</v>
      </c>
      <c r="W68" s="62"/>
      <c r="X68" s="57"/>
      <c r="Y68" s="57"/>
    </row>
    <row r="69" spans="1:25">
      <c r="A69" s="97"/>
      <c r="B69" s="97"/>
      <c r="C69" s="100"/>
      <c r="D69" s="61"/>
      <c r="E69" s="7"/>
      <c r="F69" s="7"/>
      <c r="G69" s="7"/>
      <c r="H69" s="7"/>
      <c r="I69" s="7"/>
      <c r="J69" s="8"/>
      <c r="K69" s="8"/>
      <c r="L69" s="9"/>
      <c r="M69" s="10"/>
      <c r="N69" s="8"/>
      <c r="O69" s="9"/>
      <c r="P69" s="10"/>
      <c r="Q69" s="8"/>
      <c r="R69" s="9"/>
      <c r="S69" s="9"/>
      <c r="T69" s="9"/>
      <c r="U69" s="9"/>
      <c r="V69" s="11"/>
      <c r="W69" s="62"/>
      <c r="X69" s="57"/>
      <c r="Y69" s="57"/>
    </row>
    <row r="70" spans="1:25" ht="20.399999999999999">
      <c r="A70" s="97"/>
      <c r="B70" s="97"/>
      <c r="C70" s="98"/>
      <c r="D70" s="61" t="s">
        <v>255</v>
      </c>
      <c r="E70" s="7">
        <v>44462.375475844899</v>
      </c>
      <c r="F70" s="7"/>
      <c r="G70" s="7"/>
      <c r="H70" s="7"/>
      <c r="I70" s="7"/>
      <c r="J70" s="8">
        <v>39442</v>
      </c>
      <c r="K70" s="8">
        <v>39228</v>
      </c>
      <c r="L70" s="9">
        <v>0.994574311647482</v>
      </c>
      <c r="M70" s="10">
        <v>8648</v>
      </c>
      <c r="N70" s="8">
        <v>4581</v>
      </c>
      <c r="O70" s="9">
        <v>0.116778831446926</v>
      </c>
      <c r="P70" s="10">
        <v>1760</v>
      </c>
      <c r="Q70" s="8">
        <v>1107</v>
      </c>
      <c r="R70" s="9">
        <v>0.24165029469548099</v>
      </c>
      <c r="S70" s="9">
        <v>2.8219639033343499E-2</v>
      </c>
      <c r="T70" s="9">
        <v>4.4865912103599498E-2</v>
      </c>
      <c r="U70" s="9">
        <v>0.20351526364477299</v>
      </c>
      <c r="V70" s="11">
        <v>0</v>
      </c>
      <c r="W70" s="62" t="s">
        <v>256</v>
      </c>
      <c r="X70" s="57"/>
      <c r="Y70" s="57"/>
    </row>
    <row r="71" spans="1:25">
      <c r="A71" s="97"/>
      <c r="B71" s="97"/>
      <c r="C71" s="71"/>
      <c r="D71" s="61" t="s">
        <v>255</v>
      </c>
      <c r="E71" s="7">
        <v>44462.375475844899</v>
      </c>
      <c r="F71" s="41" t="s">
        <v>374</v>
      </c>
      <c r="G71" s="42">
        <v>9</v>
      </c>
      <c r="H71" s="43">
        <f t="shared" ref="H71:H78" si="30">G71/P70</f>
        <v>5.1136363636363636E-3</v>
      </c>
      <c r="I71" s="43">
        <f t="shared" ref="I71:I78" si="31">+G71/K$11</f>
        <v>1.93631669535284E-3</v>
      </c>
      <c r="J71" s="8">
        <v>39442</v>
      </c>
      <c r="K71" s="8">
        <v>39228</v>
      </c>
      <c r="L71" s="9">
        <v>0.994574311647482</v>
      </c>
      <c r="M71" s="10">
        <v>8648</v>
      </c>
      <c r="N71" s="8">
        <v>4581</v>
      </c>
      <c r="O71" s="9">
        <v>0.116778831446926</v>
      </c>
      <c r="P71" s="10">
        <v>1760</v>
      </c>
      <c r="Q71" s="8">
        <v>1107</v>
      </c>
      <c r="R71" s="9">
        <v>0.24165029469548099</v>
      </c>
      <c r="S71" s="9">
        <v>2.8219639033343499E-2</v>
      </c>
      <c r="T71" s="9">
        <v>4.4865912103599498E-2</v>
      </c>
      <c r="U71" s="9">
        <v>0.20351526364477299</v>
      </c>
      <c r="V71" s="11">
        <v>0</v>
      </c>
      <c r="W71" s="62"/>
      <c r="X71" s="57"/>
      <c r="Y71" s="57"/>
    </row>
    <row r="72" spans="1:25">
      <c r="A72" s="97"/>
      <c r="B72" s="97"/>
      <c r="C72" s="71"/>
      <c r="D72" s="61" t="s">
        <v>255</v>
      </c>
      <c r="E72" s="7">
        <v>44462.375475844899</v>
      </c>
      <c r="F72" s="41" t="s">
        <v>105</v>
      </c>
      <c r="G72" s="42">
        <v>17</v>
      </c>
      <c r="H72" s="43">
        <f t="shared" si="30"/>
        <v>9.6590909090909088E-3</v>
      </c>
      <c r="I72" s="43">
        <f t="shared" si="31"/>
        <v>3.6574870912220309E-3</v>
      </c>
      <c r="J72" s="8">
        <v>39442</v>
      </c>
      <c r="K72" s="8">
        <v>39228</v>
      </c>
      <c r="L72" s="9">
        <v>0.994574311647482</v>
      </c>
      <c r="M72" s="10">
        <v>8648</v>
      </c>
      <c r="N72" s="8">
        <v>4581</v>
      </c>
      <c r="O72" s="9">
        <v>0.116778831446926</v>
      </c>
      <c r="P72" s="10">
        <v>1760</v>
      </c>
      <c r="Q72" s="8">
        <v>1107</v>
      </c>
      <c r="R72" s="9">
        <v>0.24165029469548099</v>
      </c>
      <c r="S72" s="9">
        <v>2.8219639033343499E-2</v>
      </c>
      <c r="T72" s="9">
        <v>4.4865912103599498E-2</v>
      </c>
      <c r="U72" s="9">
        <v>0.20351526364477299</v>
      </c>
      <c r="V72" s="11">
        <v>0</v>
      </c>
      <c r="W72" s="62"/>
      <c r="X72" s="57"/>
      <c r="Y72" s="57"/>
    </row>
    <row r="73" spans="1:25">
      <c r="A73" s="97"/>
      <c r="B73" s="97"/>
      <c r="C73" s="71"/>
      <c r="D73" s="61" t="s">
        <v>255</v>
      </c>
      <c r="E73" s="7">
        <v>44462.375475844899</v>
      </c>
      <c r="F73" s="41" t="s">
        <v>375</v>
      </c>
      <c r="G73" s="42">
        <v>11</v>
      </c>
      <c r="H73" s="43">
        <f t="shared" si="30"/>
        <v>6.2500000000000003E-3</v>
      </c>
      <c r="I73" s="43">
        <f t="shared" si="31"/>
        <v>2.3666092943201377E-3</v>
      </c>
      <c r="J73" s="8">
        <v>39442</v>
      </c>
      <c r="K73" s="8">
        <v>39228</v>
      </c>
      <c r="L73" s="9">
        <v>0.994574311647482</v>
      </c>
      <c r="M73" s="10">
        <v>8648</v>
      </c>
      <c r="N73" s="8">
        <v>4581</v>
      </c>
      <c r="O73" s="9">
        <v>0.116778831446926</v>
      </c>
      <c r="P73" s="10">
        <v>1760</v>
      </c>
      <c r="Q73" s="8">
        <v>1107</v>
      </c>
      <c r="R73" s="9">
        <v>0.24165029469548099</v>
      </c>
      <c r="S73" s="9">
        <v>2.8219639033343499E-2</v>
      </c>
      <c r="T73" s="9">
        <v>4.4865912103599498E-2</v>
      </c>
      <c r="U73" s="9">
        <v>0.20351526364477299</v>
      </c>
      <c r="V73" s="11">
        <v>0</v>
      </c>
      <c r="W73" s="62"/>
      <c r="X73" s="57"/>
      <c r="Y73" s="57"/>
    </row>
    <row r="74" spans="1:25">
      <c r="A74" s="97"/>
      <c r="B74" s="97"/>
      <c r="C74" s="71"/>
      <c r="D74" s="61" t="s">
        <v>255</v>
      </c>
      <c r="E74" s="7">
        <v>44462.375475844899</v>
      </c>
      <c r="F74" s="41" t="s">
        <v>376</v>
      </c>
      <c r="G74" s="42">
        <v>15</v>
      </c>
      <c r="H74" s="43">
        <f t="shared" si="30"/>
        <v>8.5227272727272721E-3</v>
      </c>
      <c r="I74" s="43">
        <f t="shared" si="31"/>
        <v>3.2271944922547331E-3</v>
      </c>
      <c r="J74" s="8">
        <v>39442</v>
      </c>
      <c r="K74" s="8">
        <v>39228</v>
      </c>
      <c r="L74" s="9">
        <v>0.994574311647482</v>
      </c>
      <c r="M74" s="10">
        <v>8648</v>
      </c>
      <c r="N74" s="8">
        <v>4581</v>
      </c>
      <c r="O74" s="9">
        <v>0.116778831446926</v>
      </c>
      <c r="P74" s="10">
        <v>1760</v>
      </c>
      <c r="Q74" s="8">
        <v>1107</v>
      </c>
      <c r="R74" s="9">
        <v>0.24165029469548099</v>
      </c>
      <c r="S74" s="9">
        <v>2.8219639033343499E-2</v>
      </c>
      <c r="T74" s="9">
        <v>4.4865912103599498E-2</v>
      </c>
      <c r="U74" s="9">
        <v>0.20351526364477299</v>
      </c>
      <c r="V74" s="11">
        <v>0</v>
      </c>
      <c r="W74" s="62"/>
      <c r="X74" s="57"/>
      <c r="Y74" s="57"/>
    </row>
    <row r="75" spans="1:25" ht="20.399999999999999">
      <c r="A75" s="97"/>
      <c r="B75" s="97"/>
      <c r="C75" s="71"/>
      <c r="D75" s="61" t="s">
        <v>255</v>
      </c>
      <c r="E75" s="7">
        <v>44462.375475844899</v>
      </c>
      <c r="F75" s="41" t="s">
        <v>377</v>
      </c>
      <c r="G75" s="42">
        <v>10</v>
      </c>
      <c r="H75" s="43">
        <f t="shared" si="30"/>
        <v>5.681818181818182E-3</v>
      </c>
      <c r="I75" s="43">
        <f t="shared" si="31"/>
        <v>2.1514629948364886E-3</v>
      </c>
      <c r="J75" s="8">
        <v>39442</v>
      </c>
      <c r="K75" s="8">
        <v>39228</v>
      </c>
      <c r="L75" s="9">
        <v>0.994574311647482</v>
      </c>
      <c r="M75" s="10">
        <v>8648</v>
      </c>
      <c r="N75" s="8">
        <v>4581</v>
      </c>
      <c r="O75" s="9">
        <v>0.116778831446926</v>
      </c>
      <c r="P75" s="10">
        <v>1760</v>
      </c>
      <c r="Q75" s="8">
        <v>1107</v>
      </c>
      <c r="R75" s="9">
        <v>0.24165029469548099</v>
      </c>
      <c r="S75" s="9">
        <v>2.8219639033343499E-2</v>
      </c>
      <c r="T75" s="9">
        <v>4.4865912103599498E-2</v>
      </c>
      <c r="U75" s="9">
        <v>0.20351526364477299</v>
      </c>
      <c r="V75" s="11">
        <v>0</v>
      </c>
      <c r="W75" s="62"/>
      <c r="X75" s="57"/>
      <c r="Y75" s="57"/>
    </row>
    <row r="76" spans="1:25">
      <c r="A76" s="97"/>
      <c r="B76" s="97"/>
      <c r="C76" s="71"/>
      <c r="D76" s="61" t="s">
        <v>255</v>
      </c>
      <c r="E76" s="7">
        <v>44462.375475844899</v>
      </c>
      <c r="F76" s="44" t="s">
        <v>68</v>
      </c>
      <c r="G76" s="42">
        <v>9</v>
      </c>
      <c r="H76" s="43">
        <f t="shared" si="30"/>
        <v>5.1136363636363636E-3</v>
      </c>
      <c r="I76" s="43">
        <f t="shared" si="31"/>
        <v>1.93631669535284E-3</v>
      </c>
      <c r="J76" s="8">
        <v>39442</v>
      </c>
      <c r="K76" s="8">
        <v>39228</v>
      </c>
      <c r="L76" s="9">
        <v>0.994574311647482</v>
      </c>
      <c r="M76" s="10">
        <v>8648</v>
      </c>
      <c r="N76" s="8">
        <v>4581</v>
      </c>
      <c r="O76" s="9">
        <v>0.116778831446926</v>
      </c>
      <c r="P76" s="10">
        <v>1760</v>
      </c>
      <c r="Q76" s="8">
        <v>1107</v>
      </c>
      <c r="R76" s="9">
        <v>0.24165029469548099</v>
      </c>
      <c r="S76" s="9">
        <v>2.8219639033343499E-2</v>
      </c>
      <c r="T76" s="9">
        <v>4.4865912103599498E-2</v>
      </c>
      <c r="U76" s="9">
        <v>0.20351526364477299</v>
      </c>
      <c r="V76" s="11">
        <v>0</v>
      </c>
      <c r="W76" s="62"/>
      <c r="X76" s="57"/>
      <c r="Y76" s="57"/>
    </row>
    <row r="77" spans="1:25">
      <c r="A77" s="97"/>
      <c r="B77" s="97"/>
      <c r="C77" s="71"/>
      <c r="D77" s="61" t="s">
        <v>255</v>
      </c>
      <c r="E77" s="7">
        <v>44462.375475844899</v>
      </c>
      <c r="F77" s="41" t="s">
        <v>101</v>
      </c>
      <c r="G77" s="42">
        <v>6</v>
      </c>
      <c r="H77" s="43">
        <f t="shared" si="30"/>
        <v>3.4090909090909089E-3</v>
      </c>
      <c r="I77" s="43">
        <f t="shared" si="31"/>
        <v>1.2908777969018934E-3</v>
      </c>
      <c r="J77" s="8">
        <v>39442</v>
      </c>
      <c r="K77" s="8">
        <v>39228</v>
      </c>
      <c r="L77" s="9">
        <v>0.994574311647482</v>
      </c>
      <c r="M77" s="10">
        <v>8648</v>
      </c>
      <c r="N77" s="8">
        <v>4581</v>
      </c>
      <c r="O77" s="9">
        <v>0.116778831446926</v>
      </c>
      <c r="P77" s="10">
        <v>1760</v>
      </c>
      <c r="Q77" s="8">
        <v>1107</v>
      </c>
      <c r="R77" s="9">
        <v>0.24165029469548099</v>
      </c>
      <c r="S77" s="9">
        <v>2.8219639033343499E-2</v>
      </c>
      <c r="T77" s="9">
        <v>4.4865912103599498E-2</v>
      </c>
      <c r="U77" s="9">
        <v>0.20351526364477299</v>
      </c>
      <c r="V77" s="11">
        <v>0</v>
      </c>
      <c r="W77" s="62"/>
      <c r="X77" s="57"/>
      <c r="Y77" s="57"/>
    </row>
    <row r="78" spans="1:25">
      <c r="A78" s="97"/>
      <c r="B78" s="97"/>
      <c r="C78" s="71"/>
      <c r="D78" s="61" t="s">
        <v>255</v>
      </c>
      <c r="E78" s="7">
        <v>44462.375475844899</v>
      </c>
      <c r="F78" s="41" t="s">
        <v>170</v>
      </c>
      <c r="G78" s="42">
        <v>27</v>
      </c>
      <c r="H78" s="43">
        <f t="shared" si="30"/>
        <v>1.5340909090909091E-2</v>
      </c>
      <c r="I78" s="43">
        <f t="shared" si="31"/>
        <v>5.8089500860585199E-3</v>
      </c>
      <c r="J78" s="8">
        <v>39442</v>
      </c>
      <c r="K78" s="8">
        <v>39228</v>
      </c>
      <c r="L78" s="9">
        <v>0.994574311647482</v>
      </c>
      <c r="M78" s="10">
        <v>8648</v>
      </c>
      <c r="N78" s="8">
        <v>4581</v>
      </c>
      <c r="O78" s="9">
        <v>0.116778831446926</v>
      </c>
      <c r="P78" s="10">
        <v>1760</v>
      </c>
      <c r="Q78" s="8">
        <v>1107</v>
      </c>
      <c r="R78" s="9">
        <v>0.24165029469548099</v>
      </c>
      <c r="S78" s="9">
        <v>2.8219639033343499E-2</v>
      </c>
      <c r="T78" s="9">
        <v>4.4865912103599498E-2</v>
      </c>
      <c r="U78" s="9">
        <v>0.20351526364477299</v>
      </c>
      <c r="V78" s="11">
        <v>0</v>
      </c>
      <c r="W78" s="62"/>
      <c r="X78" s="57"/>
      <c r="Y78" s="57"/>
    </row>
    <row r="79" spans="1:25">
      <c r="A79" s="97"/>
      <c r="B79" s="97"/>
      <c r="C79" s="71"/>
      <c r="D79" s="61" t="s">
        <v>255</v>
      </c>
      <c r="E79" s="7">
        <v>44462.375475844899</v>
      </c>
      <c r="F79" s="41" t="s">
        <v>217</v>
      </c>
      <c r="G79" s="42">
        <v>5</v>
      </c>
      <c r="H79" s="43">
        <f t="shared" ref="H79" si="32">G79/P78</f>
        <v>2.840909090909091E-3</v>
      </c>
      <c r="I79" s="43">
        <f t="shared" ref="I79" si="33">+G79/K$11</f>
        <v>1.0757314974182443E-3</v>
      </c>
      <c r="J79" s="8">
        <v>39442</v>
      </c>
      <c r="K79" s="8">
        <v>39228</v>
      </c>
      <c r="L79" s="9">
        <v>0.994574311647482</v>
      </c>
      <c r="M79" s="10">
        <v>8648</v>
      </c>
      <c r="N79" s="8">
        <v>4581</v>
      </c>
      <c r="O79" s="9">
        <v>0.116778831446926</v>
      </c>
      <c r="P79" s="10">
        <v>1760</v>
      </c>
      <c r="Q79" s="8">
        <v>1107</v>
      </c>
      <c r="R79" s="9">
        <v>0.24165029469548099</v>
      </c>
      <c r="S79" s="9">
        <v>2.8219639033343499E-2</v>
      </c>
      <c r="T79" s="9">
        <v>4.4865912103599498E-2</v>
      </c>
      <c r="U79" s="9">
        <v>0.20351526364477299</v>
      </c>
      <c r="V79" s="11">
        <v>0</v>
      </c>
      <c r="W79" s="62"/>
      <c r="X79" s="57"/>
      <c r="Y79" s="57"/>
    </row>
    <row r="80" spans="1:25">
      <c r="A80" s="97"/>
      <c r="B80" s="98"/>
      <c r="C80" s="99" t="s">
        <v>199</v>
      </c>
      <c r="D80" s="94"/>
      <c r="E80" s="72" t="s">
        <v>0</v>
      </c>
      <c r="F80" s="72"/>
      <c r="G80" s="72"/>
      <c r="H80" s="72"/>
      <c r="I80" s="72"/>
      <c r="J80" s="15">
        <v>78889</v>
      </c>
      <c r="K80" s="15">
        <v>78460</v>
      </c>
      <c r="L80" s="16">
        <v>0.99456197949017</v>
      </c>
      <c r="M80" s="17">
        <v>17120</v>
      </c>
      <c r="N80" s="15">
        <v>9095</v>
      </c>
      <c r="O80" s="16">
        <v>0.115918939587051</v>
      </c>
      <c r="P80" s="17">
        <v>3255</v>
      </c>
      <c r="Q80" s="15">
        <v>2042</v>
      </c>
      <c r="R80" s="16">
        <v>0.22451896646509101</v>
      </c>
      <c r="S80" s="16">
        <v>2.60260005098139E-2</v>
      </c>
      <c r="T80" s="16">
        <v>4.1486107570736702E-2</v>
      </c>
      <c r="U80" s="16">
        <v>0.19012850467289699</v>
      </c>
      <c r="V80" s="72" t="s">
        <v>0</v>
      </c>
      <c r="W80" s="72" t="s">
        <v>0</v>
      </c>
      <c r="X80" s="57"/>
      <c r="Y80" s="57"/>
    </row>
    <row r="81" spans="1:25">
      <c r="A81" s="98"/>
      <c r="B81" s="101" t="s">
        <v>343</v>
      </c>
      <c r="C81" s="93"/>
      <c r="D81" s="94"/>
      <c r="E81" s="64" t="s">
        <v>0</v>
      </c>
      <c r="F81" s="64"/>
      <c r="G81" s="64"/>
      <c r="H81" s="64"/>
      <c r="I81" s="64"/>
      <c r="J81" s="19">
        <v>256564</v>
      </c>
      <c r="K81" s="19">
        <v>239499</v>
      </c>
      <c r="L81" s="20">
        <v>0.93348638156561303</v>
      </c>
      <c r="M81" s="21">
        <v>49880</v>
      </c>
      <c r="N81" s="19">
        <v>28715</v>
      </c>
      <c r="O81" s="20">
        <v>0.11989611647647801</v>
      </c>
      <c r="P81" s="21">
        <v>6395</v>
      </c>
      <c r="Q81" s="19">
        <v>4638</v>
      </c>
      <c r="R81" s="20">
        <v>0.16151837018979601</v>
      </c>
      <c r="S81" s="20">
        <v>1.9365425325366701E-2</v>
      </c>
      <c r="T81" s="20">
        <v>2.6701572866692599E-2</v>
      </c>
      <c r="U81" s="20">
        <v>0.128207698476343</v>
      </c>
      <c r="V81" s="64" t="s">
        <v>0</v>
      </c>
      <c r="W81" s="64" t="s">
        <v>0</v>
      </c>
      <c r="X81" s="57"/>
      <c r="Y81" s="57"/>
    </row>
    <row r="82" spans="1:25">
      <c r="A82" s="92" t="s">
        <v>59</v>
      </c>
      <c r="B82" s="93"/>
      <c r="C82" s="93"/>
      <c r="D82" s="94"/>
      <c r="E82" s="68" t="s">
        <v>0</v>
      </c>
      <c r="F82" s="68"/>
      <c r="G82" s="68"/>
      <c r="H82" s="68"/>
      <c r="I82" s="68"/>
      <c r="J82" s="23">
        <v>256564</v>
      </c>
      <c r="K82" s="23">
        <v>239499</v>
      </c>
      <c r="L82" s="24">
        <v>0.93348638156561303</v>
      </c>
      <c r="M82" s="25">
        <v>49880</v>
      </c>
      <c r="N82" s="23">
        <v>28715</v>
      </c>
      <c r="O82" s="24">
        <v>0.11989611647647801</v>
      </c>
      <c r="P82" s="25">
        <v>6395</v>
      </c>
      <c r="Q82" s="23">
        <v>4638</v>
      </c>
      <c r="R82" s="24">
        <v>0.16151837018979601</v>
      </c>
      <c r="S82" s="24">
        <v>1.9365425325366701E-2</v>
      </c>
      <c r="T82" s="24">
        <v>2.6701572866692599E-2</v>
      </c>
      <c r="U82" s="24">
        <v>0.128207698476343</v>
      </c>
      <c r="V82" s="68" t="s">
        <v>0</v>
      </c>
      <c r="W82" s="68" t="s">
        <v>0</v>
      </c>
      <c r="X82" s="57"/>
      <c r="Y82" s="57"/>
    </row>
    <row r="83" spans="1:25">
      <c r="A83" s="95" t="s">
        <v>60</v>
      </c>
      <c r="B83" s="93"/>
      <c r="C83" s="93"/>
      <c r="D83" s="94"/>
      <c r="E83" s="69" t="s">
        <v>0</v>
      </c>
      <c r="F83" s="69"/>
      <c r="G83" s="69"/>
      <c r="H83" s="69"/>
      <c r="I83" s="69"/>
      <c r="J83" s="27">
        <v>256564</v>
      </c>
      <c r="K83" s="27">
        <v>239499</v>
      </c>
      <c r="L83" s="28">
        <v>0.93348638156561303</v>
      </c>
      <c r="M83" s="29">
        <v>49880</v>
      </c>
      <c r="N83" s="27">
        <v>28715</v>
      </c>
      <c r="O83" s="28">
        <v>0.11989611647647801</v>
      </c>
      <c r="P83" s="29">
        <v>6395</v>
      </c>
      <c r="Q83" s="27">
        <v>4638</v>
      </c>
      <c r="R83" s="28">
        <v>0.16151837018979601</v>
      </c>
      <c r="S83" s="28">
        <v>1.9365425325366701E-2</v>
      </c>
      <c r="T83" s="28">
        <v>2.6701572866692599E-2</v>
      </c>
      <c r="U83" s="28">
        <v>0.128207698476343</v>
      </c>
      <c r="V83" s="69" t="s">
        <v>0</v>
      </c>
      <c r="W83" s="69" t="s">
        <v>0</v>
      </c>
      <c r="X83" s="57"/>
      <c r="Y83" s="57"/>
    </row>
  </sheetData>
  <autoFilter ref="C2:W2" xr:uid="{B2F6C061-D1BE-4DD8-A39A-F2F2C8843D35}"/>
  <mergeCells count="16">
    <mergeCell ref="B81:D81"/>
    <mergeCell ref="A82:D82"/>
    <mergeCell ref="A83:D83"/>
    <mergeCell ref="A1:E1"/>
    <mergeCell ref="C42:C52"/>
    <mergeCell ref="C56:D56"/>
    <mergeCell ref="C57:C58"/>
    <mergeCell ref="C59:D59"/>
    <mergeCell ref="C60:C70"/>
    <mergeCell ref="C80:D80"/>
    <mergeCell ref="A3:A81"/>
    <mergeCell ref="B3:B80"/>
    <mergeCell ref="C3:C16"/>
    <mergeCell ref="C20:D20"/>
    <mergeCell ref="C21:C37"/>
    <mergeCell ref="C41:D41"/>
  </mergeCells>
  <hyperlinks>
    <hyperlink ref="D3" r:id="rId1" xr:uid="{7A212F24-5445-47E4-88E4-327DF4F4A996}"/>
    <hyperlink ref="D7" r:id="rId2" xr:uid="{B15402F9-2CE5-4125-ACA2-365A5D1D238A}"/>
    <hyperlink ref="D11" r:id="rId3" xr:uid="{F7446B09-A0AF-444B-8189-892C35F7540D}"/>
    <hyperlink ref="D16" r:id="rId4" xr:uid="{E6463255-72E1-4A0D-BA7C-D363A608BBB6}"/>
    <hyperlink ref="D21" r:id="rId5" xr:uid="{6ABFED12-3DCE-4EE9-A6B1-0810E4FED876}"/>
    <hyperlink ref="D25" r:id="rId6" xr:uid="{67546953-E25D-46EE-9DED-441BCCF63615}"/>
    <hyperlink ref="D31" r:id="rId7" xr:uid="{27F3DBFB-65BB-4027-911C-2C59D079BF19}"/>
    <hyperlink ref="D37" r:id="rId8" xr:uid="{8CB6F17C-F1E7-4F38-A7B6-E7485DCD40D0}"/>
    <hyperlink ref="D42" r:id="rId9" xr:uid="{434C0A4F-057A-4617-B533-C95EC29A3D69}"/>
    <hyperlink ref="D47" r:id="rId10" xr:uid="{195C81A8-D3D2-49A5-996C-5C13FBB01662}"/>
    <hyperlink ref="D52" r:id="rId11" xr:uid="{9B8D645A-CC2B-43A7-B201-0CE0BDE32BE7}"/>
    <hyperlink ref="D57" r:id="rId12" xr:uid="{65C08399-7C2B-436F-96CE-3A90CF3EC23F}"/>
    <hyperlink ref="D58" r:id="rId13" xr:uid="{35005B52-9917-4269-9B5D-C13C170CA9B4}"/>
    <hyperlink ref="D60" r:id="rId14" xr:uid="{227D0207-41EE-40A5-9C0B-E79E3E6DE0D4}"/>
    <hyperlink ref="D70" r:id="rId15" xr:uid="{997CE0ED-1F4E-420B-A9EC-A3FA5484256E}"/>
    <hyperlink ref="D4" r:id="rId16" xr:uid="{6D199C5C-341D-4287-8816-BA53EEA526E3}"/>
    <hyperlink ref="D5" r:id="rId17" xr:uid="{09BBE579-E76F-40E8-B143-E89FF514E810}"/>
    <hyperlink ref="D8" r:id="rId18" xr:uid="{120C39EB-FF03-4C97-9F6D-9398B8296002}"/>
    <hyperlink ref="D9" r:id="rId19" xr:uid="{E978D5D7-EFED-4974-8768-E787CD079B61}"/>
    <hyperlink ref="D12" r:id="rId20" xr:uid="{0BF0817A-F68F-4082-BA15-DD4CAC808FA3}"/>
    <hyperlink ref="D13" r:id="rId21" xr:uid="{DAF89FA8-104A-4DB5-9639-16CD766E26FB}"/>
    <hyperlink ref="D14" r:id="rId22" xr:uid="{4A1E9AE8-67F5-4158-97FB-B5DD6E85D15B}"/>
    <hyperlink ref="D17" r:id="rId23" xr:uid="{34CEBD99-A527-49D0-8150-1EBE2CD5EC75}"/>
    <hyperlink ref="D18" r:id="rId24" xr:uid="{E8D69795-44EA-4F03-9DF6-FE26C3B6E20D}"/>
    <hyperlink ref="D19" r:id="rId25" xr:uid="{00BAA913-28C3-41A6-BB5C-CFD61153F0A9}"/>
    <hyperlink ref="D22" r:id="rId26" xr:uid="{D82447D9-9D8C-4989-AA5A-72F538DD6FF0}"/>
    <hyperlink ref="D23" r:id="rId27" xr:uid="{25BE8458-BA87-499C-9376-2B4D1A3E8C93}"/>
    <hyperlink ref="D26" r:id="rId28" xr:uid="{30D38CE9-264A-4632-9CB3-8B0015030653}"/>
    <hyperlink ref="D27" r:id="rId29" xr:uid="{C70455A2-BFC3-4420-8377-F5357B35A1E4}"/>
    <hyperlink ref="D28" r:id="rId30" xr:uid="{16C28CFD-8343-4ADC-AA57-1EDDDC222333}"/>
    <hyperlink ref="D29" r:id="rId31" xr:uid="{ACAB64CB-187B-463C-97D7-17AE8C0D463B}"/>
    <hyperlink ref="D32" r:id="rId32" xr:uid="{A9D218B6-82A4-4850-8080-0B382573FB73}"/>
    <hyperlink ref="D33" r:id="rId33" xr:uid="{3EBA34E4-239B-4012-8899-EB990AED9F86}"/>
    <hyperlink ref="D35" r:id="rId34" xr:uid="{CD4608DC-06C9-4BC5-9828-FCEE4B44B2ED}"/>
    <hyperlink ref="D34" r:id="rId35" xr:uid="{83C9AFE4-B278-4B70-A644-5C6F2E60BD89}"/>
    <hyperlink ref="D38" r:id="rId36" xr:uid="{6D051038-E4CA-4339-A698-430A026DDB2F}"/>
    <hyperlink ref="D39" r:id="rId37" xr:uid="{3207BBA5-4BFA-4739-9E3E-61ED79F93435}"/>
    <hyperlink ref="D40" r:id="rId38" xr:uid="{52AB9914-0008-4E3C-AB42-C6225C867E29}"/>
    <hyperlink ref="D43" r:id="rId39" xr:uid="{D97B8890-439D-451B-89E5-116D8CAD9FED}"/>
    <hyperlink ref="D44" r:id="rId40" xr:uid="{6A31543D-9590-4F2F-BA53-AFE79A2AD891}"/>
    <hyperlink ref="D45" r:id="rId41" xr:uid="{C7D7BE8E-88C2-4A24-8C03-2B74824B5F54}"/>
    <hyperlink ref="D48" r:id="rId42" xr:uid="{A6EF1E5F-985C-41F2-9BF2-20EBA74F79AF}"/>
    <hyperlink ref="D49" r:id="rId43" xr:uid="{2625B6C3-9885-4872-B0C1-DF31D56EBA57}"/>
    <hyperlink ref="D50" r:id="rId44" xr:uid="{D0A794B9-C31F-42EF-B655-850D573CAE6A}"/>
    <hyperlink ref="D53" r:id="rId45" xr:uid="{61AD10CA-118F-4634-BCCE-D034730B3199}"/>
    <hyperlink ref="D54" r:id="rId46" xr:uid="{7328E651-794D-4C87-89FF-467EC445946A}"/>
    <hyperlink ref="D55" r:id="rId47" xr:uid="{AAC8C5FD-0871-4B9C-963F-BD3BE18466FE}"/>
    <hyperlink ref="D61" r:id="rId48" xr:uid="{C6333C3B-8729-4D07-8102-5651A222FE38}"/>
    <hyperlink ref="D62" r:id="rId49" xr:uid="{10A8C1B5-9C2D-4802-BD40-E75DAD278EA0}"/>
    <hyperlink ref="D63" r:id="rId50" xr:uid="{2FF27C5B-6A16-4C99-9A88-6416C66A8AB3}"/>
    <hyperlink ref="D64" r:id="rId51" xr:uid="{3853C963-5024-42F8-8790-29174EEA29A2}"/>
    <hyperlink ref="D65" r:id="rId52" xr:uid="{6AE380F3-CA54-44B7-963C-F408AFE8E18D}"/>
    <hyperlink ref="D66" r:id="rId53" xr:uid="{02F7CE9C-CFD3-49B7-B950-E234EDFBFBEB}"/>
    <hyperlink ref="D67" r:id="rId54" xr:uid="{B1540F28-D2D1-4E7A-B3CE-D9A319DAB3FC}"/>
    <hyperlink ref="D68" r:id="rId55" xr:uid="{891817AA-271A-4CCF-A1DD-2F98B9C5AC7B}"/>
    <hyperlink ref="D71" r:id="rId56" xr:uid="{CE2105FF-E714-4179-8CCC-9C3E77F57896}"/>
    <hyperlink ref="D72" r:id="rId57" xr:uid="{D4E8F7D7-545C-45A5-806C-143E30B13881}"/>
    <hyperlink ref="D73" r:id="rId58" xr:uid="{781DF689-47BC-46D8-B25E-226935FFA204}"/>
    <hyperlink ref="D74" r:id="rId59" xr:uid="{8E43E9A9-6A20-4594-B485-1BAC51DCE105}"/>
    <hyperlink ref="D75" r:id="rId60" xr:uid="{5B64C1A7-7C8B-4737-A046-82EC79021390}"/>
    <hyperlink ref="D76" r:id="rId61" xr:uid="{DD378E03-1C44-419E-BA84-4EA290D68B35}"/>
    <hyperlink ref="D77" r:id="rId62" xr:uid="{CCC068F1-EF65-4A5E-BBB8-DBEBCC221A70}"/>
    <hyperlink ref="D78" r:id="rId63" xr:uid="{5210B036-3F4B-4CE1-B99A-C1F65205B303}"/>
    <hyperlink ref="D79" r:id="rId64" xr:uid="{1E88FB53-6C7D-4218-B212-A6418BD6BB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2021</vt:lpstr>
      <vt:lpstr>Feb 2021</vt:lpstr>
      <vt:lpstr>March 2021</vt:lpstr>
      <vt:lpstr>April 2021</vt:lpstr>
      <vt:lpstr>May 2021</vt:lpstr>
      <vt:lpstr>June 2021</vt:lpstr>
      <vt:lpstr>July 2021</vt:lpstr>
      <vt:lpstr>Aug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 E Falcon</dc:creator>
  <cp:lastModifiedBy>Mark Rosacker</cp:lastModifiedBy>
  <dcterms:created xsi:type="dcterms:W3CDTF">2021-02-02T01:39:57Z</dcterms:created>
  <dcterms:modified xsi:type="dcterms:W3CDTF">2022-01-07T18:23:02Z</dcterms:modified>
</cp:coreProperties>
</file>