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pgmediallc-my.sharepoint.com/personal/sfalcon_epgmediallc_onmicrosoft_com/Documents/Desktop/KPI Reports/"/>
    </mc:Choice>
  </mc:AlternateContent>
  <xr:revisionPtr revIDLastSave="657" documentId="11_871772BF8D22A7F28E85D08C6FA2E3BB89E68406" xr6:coauthVersionLast="47" xr6:coauthVersionMax="47" xr10:uidLastSave="{D9167C29-0FD8-4ACE-A7A2-F4EE1C2BECF4}"/>
  <bookViews>
    <workbookView xWindow="-108" yWindow="-108" windowWidth="23256" windowHeight="12576" firstSheet="3" activeTab="11" xr2:uid="{00000000-000D-0000-FFFF-FFFF00000000}"/>
  </bookViews>
  <sheets>
    <sheet name="Jan 2021" sheetId="1" r:id="rId1"/>
    <sheet name="Feb 2021" sheetId="2" r:id="rId2"/>
    <sheet name="March 2021" sheetId="3" r:id="rId3"/>
    <sheet name="April 2021" sheetId="4" r:id="rId4"/>
    <sheet name="May 2021" sheetId="5" r:id="rId5"/>
    <sheet name="June 2021" sheetId="6" r:id="rId6"/>
    <sheet name="July 2021" sheetId="7" r:id="rId7"/>
    <sheet name="August 2021" sheetId="8" r:id="rId8"/>
    <sheet name="Sept 2021" sheetId="9" r:id="rId9"/>
    <sheet name="Oct 2021" sheetId="11" r:id="rId10"/>
    <sheet name="Nov 2021" sheetId="12" r:id="rId11"/>
    <sheet name="Dec 2021" sheetId="14" r:id="rId12"/>
  </sheets>
  <definedNames>
    <definedName name="_xlnm._FilterDatabase" localSheetId="3" hidden="1">'April 2021'!$A$3:$W$3</definedName>
    <definedName name="_xlnm._FilterDatabase" localSheetId="7" hidden="1">'August 2021'!$A$3:$W$3</definedName>
    <definedName name="_xlnm._FilterDatabase" localSheetId="11" hidden="1">'Dec 2021'!$A$3:$W$3</definedName>
    <definedName name="_xlnm._FilterDatabase" localSheetId="1" hidden="1">'Feb 2021'!$A$3:$X$3</definedName>
    <definedName name="_xlnm._FilterDatabase" localSheetId="0" hidden="1">'Jan 2021'!$C$3:$Z$3</definedName>
    <definedName name="_xlnm._FilterDatabase" localSheetId="6" hidden="1">'July 2021'!$A$3:$W$3</definedName>
    <definedName name="_xlnm._FilterDatabase" localSheetId="5" hidden="1">'June 2021'!$B$3:$W$53</definedName>
    <definedName name="_xlnm._FilterDatabase" localSheetId="2" hidden="1">'March 2021'!$B$3:$X$3</definedName>
    <definedName name="_xlnm._FilterDatabase" localSheetId="4" hidden="1">'May 2021'!$B$3:$W$3</definedName>
    <definedName name="_xlnm._FilterDatabase" localSheetId="10" hidden="1">'Nov 2021'!$C$3:$W$3</definedName>
    <definedName name="_xlnm._FilterDatabase" localSheetId="9" hidden="1">'Oct 2021'!$A$3:$X$3</definedName>
    <definedName name="_xlnm._FilterDatabase" localSheetId="8" hidden="1">'Sept 2021'!$A$3:$W$3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4" l="1"/>
  <c r="I37" i="14"/>
  <c r="I36" i="14"/>
  <c r="H36" i="14"/>
  <c r="I33" i="14"/>
  <c r="H33" i="14"/>
  <c r="I29" i="14"/>
  <c r="H27" i="14"/>
  <c r="I27" i="14"/>
  <c r="H28" i="14"/>
  <c r="I28" i="14"/>
  <c r="H29" i="14"/>
  <c r="H30" i="14"/>
  <c r="I30" i="14"/>
  <c r="I26" i="14"/>
  <c r="H26" i="14"/>
  <c r="H20" i="14"/>
  <c r="I20" i="14"/>
  <c r="H21" i="14"/>
  <c r="I21" i="14"/>
  <c r="H22" i="14"/>
  <c r="I22" i="14"/>
  <c r="H23" i="14"/>
  <c r="I23" i="14"/>
  <c r="I19" i="14"/>
  <c r="H19" i="14"/>
  <c r="H13" i="14"/>
  <c r="I13" i="14"/>
  <c r="H14" i="14"/>
  <c r="I14" i="14"/>
  <c r="H15" i="14"/>
  <c r="I15" i="14"/>
  <c r="H16" i="14"/>
  <c r="I16" i="14"/>
  <c r="I12" i="14"/>
  <c r="H12" i="14"/>
  <c r="I9" i="14"/>
  <c r="H9" i="14"/>
  <c r="I8" i="14"/>
  <c r="H8" i="14"/>
  <c r="I7" i="14"/>
  <c r="H7" i="14"/>
  <c r="I6" i="14"/>
  <c r="H6" i="14"/>
  <c r="I5" i="14"/>
  <c r="H5" i="14"/>
  <c r="H41" i="12"/>
  <c r="I41" i="12"/>
  <c r="I40" i="12"/>
  <c r="H40" i="12"/>
  <c r="I37" i="12"/>
  <c r="H37" i="12"/>
  <c r="I34" i="12"/>
  <c r="H34" i="12"/>
  <c r="H28" i="12"/>
  <c r="I28" i="12"/>
  <c r="H29" i="12"/>
  <c r="I29" i="12"/>
  <c r="H30" i="12"/>
  <c r="I30" i="12"/>
  <c r="H31" i="12"/>
  <c r="I31" i="12"/>
  <c r="I27" i="12"/>
  <c r="H27" i="12"/>
  <c r="H21" i="12"/>
  <c r="I21" i="12"/>
  <c r="H22" i="12"/>
  <c r="I22" i="12"/>
  <c r="H23" i="12"/>
  <c r="I23" i="12"/>
  <c r="H24" i="12"/>
  <c r="I24" i="12"/>
  <c r="I20" i="12"/>
  <c r="H20" i="12"/>
  <c r="H14" i="12"/>
  <c r="I14" i="12"/>
  <c r="H15" i="12"/>
  <c r="I15" i="12"/>
  <c r="H16" i="12"/>
  <c r="I16" i="12"/>
  <c r="H17" i="12"/>
  <c r="I17" i="12"/>
  <c r="I13" i="12"/>
  <c r="H13" i="12"/>
  <c r="I10" i="12"/>
  <c r="H10" i="12"/>
  <c r="I9" i="12"/>
  <c r="H9" i="12"/>
  <c r="I8" i="12"/>
  <c r="H8" i="12"/>
  <c r="I7" i="12"/>
  <c r="H7" i="12"/>
  <c r="I6" i="12"/>
  <c r="H6" i="12"/>
  <c r="I5" i="12"/>
  <c r="H5" i="12"/>
  <c r="I53" i="11"/>
  <c r="J53" i="11"/>
  <c r="J52" i="11"/>
  <c r="I52" i="11"/>
  <c r="I49" i="11"/>
  <c r="J49" i="11"/>
  <c r="J48" i="11"/>
  <c r="I48" i="11"/>
  <c r="J45" i="11"/>
  <c r="I45" i="11"/>
  <c r="J42" i="11"/>
  <c r="I42" i="11"/>
  <c r="I32" i="11"/>
  <c r="J32" i="11"/>
  <c r="I33" i="11"/>
  <c r="J33" i="11"/>
  <c r="I34" i="11"/>
  <c r="J34" i="11"/>
  <c r="I35" i="11"/>
  <c r="J35" i="11"/>
  <c r="I36" i="11"/>
  <c r="J36" i="11"/>
  <c r="I37" i="11"/>
  <c r="J37" i="11"/>
  <c r="J31" i="11"/>
  <c r="I31" i="11"/>
  <c r="I24" i="11"/>
  <c r="J24" i="11"/>
  <c r="I25" i="11"/>
  <c r="J25" i="11"/>
  <c r="I26" i="11"/>
  <c r="J26" i="11"/>
  <c r="I27" i="11"/>
  <c r="J27" i="11"/>
  <c r="I28" i="11"/>
  <c r="J28" i="11"/>
  <c r="J23" i="11"/>
  <c r="I23" i="11"/>
  <c r="I15" i="11"/>
  <c r="J15" i="11"/>
  <c r="I16" i="11"/>
  <c r="J16" i="11"/>
  <c r="I17" i="11"/>
  <c r="J17" i="11"/>
  <c r="I18" i="11"/>
  <c r="J18" i="11"/>
  <c r="I19" i="11"/>
  <c r="J19" i="11"/>
  <c r="I20" i="11"/>
  <c r="J20" i="11"/>
  <c r="J14" i="11"/>
  <c r="I14" i="11"/>
  <c r="J11" i="11"/>
  <c r="I11" i="11"/>
  <c r="J10" i="11"/>
  <c r="I10" i="11"/>
  <c r="J9" i="11"/>
  <c r="I9" i="11"/>
  <c r="J8" i="11"/>
  <c r="I8" i="11"/>
  <c r="J7" i="11"/>
  <c r="I7" i="11"/>
  <c r="J6" i="11"/>
  <c r="I6" i="11"/>
  <c r="J5" i="11"/>
  <c r="I5" i="11"/>
  <c r="H50" i="9"/>
  <c r="I50" i="9"/>
  <c r="H47" i="9"/>
  <c r="I47" i="9"/>
  <c r="H46" i="9"/>
  <c r="I46" i="9"/>
  <c r="H37" i="9"/>
  <c r="I37" i="9"/>
  <c r="H38" i="9"/>
  <c r="I38" i="9"/>
  <c r="H39" i="9"/>
  <c r="I39" i="9"/>
  <c r="H40" i="9"/>
  <c r="I40" i="9"/>
  <c r="H41" i="9"/>
  <c r="I41" i="9"/>
  <c r="I36" i="9"/>
  <c r="H36" i="9"/>
  <c r="H29" i="9"/>
  <c r="I29" i="9"/>
  <c r="H30" i="9"/>
  <c r="I30" i="9"/>
  <c r="H31" i="9"/>
  <c r="I31" i="9"/>
  <c r="H32" i="9"/>
  <c r="I32" i="9"/>
  <c r="H33" i="9"/>
  <c r="I33" i="9"/>
  <c r="I28" i="9"/>
  <c r="H28" i="9"/>
  <c r="H21" i="9"/>
  <c r="I21" i="9"/>
  <c r="H22" i="9"/>
  <c r="I22" i="9"/>
  <c r="H23" i="9"/>
  <c r="I23" i="9"/>
  <c r="H24" i="9"/>
  <c r="I24" i="9"/>
  <c r="H25" i="9"/>
  <c r="I25" i="9"/>
  <c r="I20" i="9"/>
  <c r="H20" i="9"/>
  <c r="H13" i="9"/>
  <c r="I13" i="9"/>
  <c r="H14" i="9"/>
  <c r="I14" i="9"/>
  <c r="H15" i="9"/>
  <c r="I15" i="9"/>
  <c r="H16" i="9"/>
  <c r="I16" i="9"/>
  <c r="H17" i="9"/>
  <c r="I17" i="9"/>
  <c r="H12" i="9"/>
  <c r="I12" i="9"/>
  <c r="H6" i="9"/>
  <c r="I6" i="9"/>
  <c r="H7" i="9"/>
  <c r="I7" i="9"/>
  <c r="H8" i="9"/>
  <c r="I8" i="9"/>
  <c r="H9" i="9"/>
  <c r="I9" i="9"/>
  <c r="I5" i="9"/>
  <c r="H5" i="9"/>
  <c r="I34" i="8"/>
  <c r="H34" i="8"/>
  <c r="H26" i="8" l="1"/>
  <c r="I26" i="8"/>
  <c r="H27" i="8"/>
  <c r="I27" i="8"/>
  <c r="H28" i="8"/>
  <c r="I28" i="8"/>
  <c r="H29" i="8"/>
  <c r="I29" i="8"/>
  <c r="I25" i="8"/>
  <c r="H25" i="8"/>
  <c r="H19" i="8"/>
  <c r="I19" i="8"/>
  <c r="H20" i="8"/>
  <c r="I20" i="8"/>
  <c r="H21" i="8"/>
  <c r="I21" i="8"/>
  <c r="H22" i="8"/>
  <c r="I22" i="8"/>
  <c r="I18" i="8"/>
  <c r="H18" i="8"/>
  <c r="I15" i="8"/>
  <c r="H15" i="8"/>
  <c r="H12" i="8"/>
  <c r="I12" i="8"/>
  <c r="H13" i="8"/>
  <c r="I13" i="8"/>
  <c r="H14" i="8"/>
  <c r="I14" i="8"/>
  <c r="I11" i="8"/>
  <c r="H11" i="8"/>
  <c r="I8" i="8"/>
  <c r="H8" i="8"/>
  <c r="I7" i="8"/>
  <c r="H7" i="8"/>
  <c r="I6" i="8"/>
  <c r="H6" i="8"/>
  <c r="I5" i="8"/>
  <c r="H5" i="8"/>
  <c r="I35" i="7"/>
  <c r="H35" i="7"/>
  <c r="H27" i="7"/>
  <c r="I27" i="7"/>
  <c r="H28" i="7"/>
  <c r="I28" i="7"/>
  <c r="H29" i="7"/>
  <c r="I29" i="7"/>
  <c r="H30" i="7"/>
  <c r="I30" i="7"/>
  <c r="I26" i="7"/>
  <c r="H26" i="7"/>
  <c r="H20" i="7"/>
  <c r="I20" i="7"/>
  <c r="H21" i="7"/>
  <c r="I21" i="7"/>
  <c r="H22" i="7"/>
  <c r="I22" i="7"/>
  <c r="H23" i="7"/>
  <c r="I23" i="7"/>
  <c r="I19" i="7"/>
  <c r="H19" i="7"/>
  <c r="H13" i="7"/>
  <c r="I13" i="7"/>
  <c r="H14" i="7"/>
  <c r="I14" i="7"/>
  <c r="H15" i="7"/>
  <c r="I15" i="7"/>
  <c r="H16" i="7"/>
  <c r="I16" i="7"/>
  <c r="I12" i="7"/>
  <c r="H12" i="7"/>
  <c r="I9" i="7"/>
  <c r="H9" i="7"/>
  <c r="I8" i="7"/>
  <c r="H8" i="7"/>
  <c r="I7" i="7"/>
  <c r="H7" i="7"/>
  <c r="I6" i="7"/>
  <c r="H6" i="7"/>
  <c r="I5" i="7"/>
  <c r="H5" i="7"/>
  <c r="I49" i="6"/>
  <c r="H49" i="6"/>
  <c r="H37" i="6"/>
  <c r="H38" i="6"/>
  <c r="I38" i="6"/>
  <c r="H39" i="6"/>
  <c r="I39" i="6"/>
  <c r="H40" i="6"/>
  <c r="I40" i="6"/>
  <c r="H41" i="6"/>
  <c r="I41" i="6"/>
  <c r="H42" i="6"/>
  <c r="I42" i="6"/>
  <c r="I37" i="6"/>
  <c r="H30" i="6"/>
  <c r="I30" i="6"/>
  <c r="H31" i="6"/>
  <c r="I31" i="6"/>
  <c r="H32" i="6"/>
  <c r="I32" i="6"/>
  <c r="H33" i="6"/>
  <c r="I33" i="6"/>
  <c r="H34" i="6"/>
  <c r="I34" i="6"/>
  <c r="I29" i="6"/>
  <c r="H29" i="6"/>
  <c r="H22" i="6"/>
  <c r="I22" i="6"/>
  <c r="H23" i="6"/>
  <c r="I23" i="6"/>
  <c r="H24" i="6"/>
  <c r="I24" i="6"/>
  <c r="H25" i="6"/>
  <c r="I25" i="6"/>
  <c r="H26" i="6"/>
  <c r="I26" i="6"/>
  <c r="I21" i="6"/>
  <c r="H21" i="6"/>
  <c r="H14" i="6"/>
  <c r="I14" i="6"/>
  <c r="H15" i="6"/>
  <c r="I15" i="6"/>
  <c r="H16" i="6"/>
  <c r="I16" i="6"/>
  <c r="H17" i="6"/>
  <c r="I17" i="6"/>
  <c r="H18" i="6"/>
  <c r="I18" i="6"/>
  <c r="I13" i="6"/>
  <c r="H13" i="6"/>
  <c r="I10" i="6"/>
  <c r="H10" i="6"/>
  <c r="I9" i="6"/>
  <c r="H9" i="6"/>
  <c r="I8" i="6"/>
  <c r="H8" i="6"/>
  <c r="I7" i="6"/>
  <c r="H7" i="6"/>
  <c r="I6" i="6"/>
  <c r="H6" i="6"/>
  <c r="I5" i="6"/>
  <c r="H5" i="6"/>
  <c r="I52" i="5"/>
  <c r="H52" i="5"/>
  <c r="H42" i="5"/>
  <c r="I42" i="5"/>
  <c r="H43" i="5"/>
  <c r="I43" i="5"/>
  <c r="H44" i="5"/>
  <c r="I44" i="5"/>
  <c r="H45" i="5"/>
  <c r="I45" i="5"/>
  <c r="H46" i="5"/>
  <c r="I46" i="5"/>
  <c r="H47" i="5"/>
  <c r="I47" i="5"/>
  <c r="I41" i="5"/>
  <c r="H41" i="5"/>
  <c r="H33" i="5"/>
  <c r="I33" i="5"/>
  <c r="H34" i="5"/>
  <c r="I34" i="5"/>
  <c r="H35" i="5"/>
  <c r="I35" i="5"/>
  <c r="H36" i="5"/>
  <c r="I36" i="5"/>
  <c r="H37" i="5"/>
  <c r="I37" i="5"/>
  <c r="H38" i="5"/>
  <c r="I38" i="5"/>
  <c r="I32" i="5"/>
  <c r="H32" i="5"/>
  <c r="H24" i="5"/>
  <c r="I24" i="5"/>
  <c r="H25" i="5"/>
  <c r="I25" i="5"/>
  <c r="H26" i="5"/>
  <c r="I26" i="5"/>
  <c r="H27" i="5"/>
  <c r="I27" i="5"/>
  <c r="H28" i="5"/>
  <c r="I28" i="5"/>
  <c r="H29" i="5"/>
  <c r="I29" i="5"/>
  <c r="I23" i="5"/>
  <c r="H23" i="5"/>
  <c r="H15" i="5"/>
  <c r="I15" i="5"/>
  <c r="H16" i="5"/>
  <c r="I16" i="5"/>
  <c r="H17" i="5"/>
  <c r="I17" i="5"/>
  <c r="H18" i="5"/>
  <c r="I18" i="5"/>
  <c r="H19" i="5"/>
  <c r="I19" i="5"/>
  <c r="H20" i="5"/>
  <c r="I20" i="5"/>
  <c r="I14" i="5"/>
  <c r="H14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H5" i="5"/>
  <c r="I55" i="4"/>
  <c r="H55" i="4"/>
  <c r="H50" i="4"/>
  <c r="I50" i="4"/>
  <c r="I49" i="4"/>
  <c r="H49" i="4"/>
  <c r="H42" i="4"/>
  <c r="I42" i="4"/>
  <c r="H43" i="4"/>
  <c r="I43" i="4"/>
  <c r="H44" i="4"/>
  <c r="I44" i="4"/>
  <c r="H45" i="4"/>
  <c r="I45" i="4"/>
  <c r="H46" i="4"/>
  <c r="I46" i="4"/>
  <c r="I41" i="4"/>
  <c r="H41" i="4"/>
  <c r="H33" i="4"/>
  <c r="I33" i="4"/>
  <c r="H34" i="4"/>
  <c r="I34" i="4"/>
  <c r="H35" i="4"/>
  <c r="I35" i="4"/>
  <c r="H36" i="4"/>
  <c r="I36" i="4"/>
  <c r="H37" i="4"/>
  <c r="I37" i="4"/>
  <c r="H38" i="4"/>
  <c r="I38" i="4"/>
  <c r="I32" i="4"/>
  <c r="H32" i="4"/>
  <c r="H24" i="4"/>
  <c r="I24" i="4"/>
  <c r="H25" i="4"/>
  <c r="I25" i="4"/>
  <c r="H26" i="4"/>
  <c r="I26" i="4"/>
  <c r="H27" i="4"/>
  <c r="I27" i="4"/>
  <c r="H28" i="4"/>
  <c r="I28" i="4"/>
  <c r="H29" i="4"/>
  <c r="I29" i="4"/>
  <c r="I23" i="4"/>
  <c r="H23" i="4"/>
  <c r="H15" i="4"/>
  <c r="I15" i="4"/>
  <c r="H16" i="4"/>
  <c r="I16" i="4"/>
  <c r="H17" i="4"/>
  <c r="I17" i="4"/>
  <c r="H18" i="4"/>
  <c r="I18" i="4"/>
  <c r="H19" i="4"/>
  <c r="I19" i="4"/>
  <c r="H20" i="4"/>
  <c r="I20" i="4"/>
  <c r="I14" i="4"/>
  <c r="H14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J47" i="3"/>
  <c r="I47" i="3"/>
  <c r="I42" i="3"/>
  <c r="J42" i="3"/>
  <c r="J41" i="3"/>
  <c r="I41" i="3"/>
  <c r="I33" i="3"/>
  <c r="J33" i="3"/>
  <c r="I34" i="3"/>
  <c r="J34" i="3"/>
  <c r="I35" i="3"/>
  <c r="J35" i="3"/>
  <c r="I36" i="3"/>
  <c r="J36" i="3"/>
  <c r="I37" i="3"/>
  <c r="J37" i="3"/>
  <c r="I38" i="3"/>
  <c r="J38" i="3"/>
  <c r="J32" i="3"/>
  <c r="I32" i="3"/>
  <c r="I24" i="3"/>
  <c r="J24" i="3"/>
  <c r="I25" i="3"/>
  <c r="J25" i="3"/>
  <c r="I26" i="3"/>
  <c r="J26" i="3"/>
  <c r="I27" i="3"/>
  <c r="J27" i="3"/>
  <c r="I28" i="3"/>
  <c r="J28" i="3"/>
  <c r="I29" i="3"/>
  <c r="J29" i="3"/>
  <c r="J23" i="3"/>
  <c r="I23" i="3"/>
  <c r="I15" i="3"/>
  <c r="J15" i="3"/>
  <c r="I16" i="3"/>
  <c r="J16" i="3"/>
  <c r="I17" i="3"/>
  <c r="J17" i="3"/>
  <c r="I18" i="3"/>
  <c r="J18" i="3"/>
  <c r="I19" i="3"/>
  <c r="J19" i="3"/>
  <c r="I20" i="3"/>
  <c r="J20" i="3"/>
  <c r="J14" i="3"/>
  <c r="I14" i="3"/>
  <c r="J10" i="3"/>
  <c r="I10" i="3"/>
  <c r="J9" i="3"/>
  <c r="I9" i="3"/>
  <c r="J8" i="3"/>
  <c r="I8" i="3"/>
  <c r="J7" i="3"/>
  <c r="I7" i="3"/>
  <c r="J6" i="3"/>
  <c r="I6" i="3"/>
  <c r="J5" i="3"/>
  <c r="I5" i="3"/>
  <c r="J47" i="2"/>
  <c r="I47" i="2"/>
  <c r="J42" i="2"/>
  <c r="I42" i="2"/>
  <c r="I33" i="2"/>
  <c r="J33" i="2"/>
  <c r="I34" i="2"/>
  <c r="J34" i="2"/>
  <c r="I35" i="2"/>
  <c r="J35" i="2"/>
  <c r="I36" i="2"/>
  <c r="J36" i="2"/>
  <c r="I37" i="2"/>
  <c r="J37" i="2"/>
  <c r="J32" i="2"/>
  <c r="I32" i="2"/>
  <c r="I24" i="2"/>
  <c r="J24" i="2"/>
  <c r="I25" i="2"/>
  <c r="J25" i="2"/>
  <c r="I26" i="2"/>
  <c r="J26" i="2"/>
  <c r="I27" i="2"/>
  <c r="J27" i="2"/>
  <c r="I28" i="2"/>
  <c r="J28" i="2"/>
  <c r="J23" i="2"/>
  <c r="I23" i="2"/>
  <c r="I15" i="2"/>
  <c r="J15" i="2"/>
  <c r="I16" i="2"/>
  <c r="J16" i="2"/>
  <c r="I17" i="2"/>
  <c r="J17" i="2"/>
  <c r="I18" i="2"/>
  <c r="J18" i="2"/>
  <c r="I19" i="2"/>
  <c r="J19" i="2"/>
  <c r="J14" i="2"/>
  <c r="I14" i="2"/>
  <c r="J10" i="2"/>
  <c r="I10" i="2"/>
  <c r="J9" i="2"/>
  <c r="I9" i="2"/>
  <c r="J8" i="2"/>
  <c r="I8" i="2"/>
  <c r="J7" i="2"/>
  <c r="I7" i="2"/>
  <c r="J6" i="2"/>
  <c r="I6" i="2"/>
  <c r="J5" i="2"/>
  <c r="I5" i="2"/>
  <c r="J30" i="1"/>
  <c r="I30" i="1"/>
  <c r="H17" i="1"/>
  <c r="H15" i="1"/>
  <c r="J15" i="1" s="1"/>
  <c r="H23" i="1"/>
  <c r="H21" i="1"/>
  <c r="J21" i="1" s="1"/>
  <c r="I22" i="1"/>
  <c r="J22" i="1"/>
  <c r="I23" i="1"/>
  <c r="J23" i="1"/>
  <c r="I21" i="1"/>
  <c r="I16" i="1"/>
  <c r="J16" i="1"/>
  <c r="I17" i="1"/>
  <c r="J17" i="1"/>
  <c r="I11" i="1"/>
  <c r="J11" i="1"/>
  <c r="I12" i="1"/>
  <c r="J12" i="1"/>
  <c r="J10" i="1"/>
  <c r="I10" i="1"/>
  <c r="I6" i="1"/>
  <c r="J6" i="1"/>
  <c r="I7" i="1"/>
  <c r="J7" i="1"/>
  <c r="J5" i="1"/>
  <c r="I5" i="1"/>
  <c r="I15" i="1" l="1"/>
</calcChain>
</file>

<file path=xl/sharedStrings.xml><?xml version="1.0" encoding="utf-8"?>
<sst xmlns="http://schemas.openxmlformats.org/spreadsheetml/2006/main" count="1721" uniqueCount="273">
  <si>
    <t/>
  </si>
  <si>
    <t>Database</t>
  </si>
  <si>
    <t>Month</t>
  </si>
  <si>
    <t>Deployment Type</t>
  </si>
  <si>
    <t>Deployment Name</t>
  </si>
  <si>
    <t>Deploy Date</t>
  </si>
  <si>
    <t>Deployed</t>
  </si>
  <si>
    <t>Delivered</t>
  </si>
  <si>
    <t>Delivered %</t>
  </si>
  <si>
    <t>Unique
Opens</t>
  </si>
  <si>
    <r>
      <rPr>
        <b/>
        <sz val="8"/>
        <color rgb="FF1A295B"/>
        <rFont val="Arial"/>
        <family val="2"/>
      </rPr>
      <t xml:space="preserve">Unique
</t>
    </r>
    <r>
      <rPr>
        <b/>
        <sz val="8"/>
        <color rgb="FF1A295B"/>
        <rFont val="Arial"/>
        <family val="2"/>
      </rPr>
      <t xml:space="preserve">Opens/
</t>
    </r>
    <r>
      <rPr>
        <b/>
        <sz val="8"/>
        <color rgb="FF1A295B"/>
        <rFont val="Arial"/>
        <family val="2"/>
      </rPr>
      <t>Deliv</t>
    </r>
  </si>
  <si>
    <t>Gross
Opens</t>
  </si>
  <si>
    <t>Unique
Clicks</t>
  </si>
  <si>
    <r>
      <rPr>
        <b/>
        <sz val="8"/>
        <color rgb="FF1A295B"/>
        <rFont val="Arial"/>
        <family val="2"/>
      </rPr>
      <t xml:space="preserve">Unique
</t>
    </r>
    <r>
      <rPr>
        <b/>
        <sz val="8"/>
        <color rgb="FF1A295B"/>
        <rFont val="Arial"/>
        <family val="2"/>
      </rPr>
      <t xml:space="preserve">Clicks/
</t>
    </r>
    <r>
      <rPr>
        <b/>
        <sz val="8"/>
        <color rgb="FF1A295B"/>
        <rFont val="Arial"/>
        <family val="2"/>
      </rPr>
      <t>Deliv</t>
    </r>
  </si>
  <si>
    <r>
      <rPr>
        <b/>
        <sz val="8"/>
        <color rgb="FF1A295B"/>
        <rFont val="Arial"/>
        <family val="2"/>
      </rPr>
      <t xml:space="preserve">Unique
</t>
    </r>
    <r>
      <rPr>
        <b/>
        <sz val="8"/>
        <color rgb="FF1A295B"/>
        <rFont val="Arial"/>
        <family val="2"/>
      </rPr>
      <t xml:space="preserve">Clicks/
</t>
    </r>
    <r>
      <rPr>
        <b/>
        <sz val="8"/>
        <color rgb="FF1A295B"/>
        <rFont val="Arial"/>
        <family val="2"/>
      </rPr>
      <t>Open</t>
    </r>
  </si>
  <si>
    <t>Gross
Clicks</t>
  </si>
  <si>
    <t>Gross
Clicks/
Deliv</t>
  </si>
  <si>
    <t>Gross
Clicks/
Open</t>
  </si>
  <si>
    <t>Unique
FTAF</t>
  </si>
  <si>
    <t>Gross
FTAF</t>
  </si>
  <si>
    <t>Spam Score</t>
  </si>
  <si>
    <t>Subject Line</t>
  </si>
  <si>
    <t>EPG Media Central Database</t>
  </si>
  <si>
    <t>SportsTurf eNewsletter</t>
  </si>
  <si>
    <t>SFM-NL-20210106</t>
  </si>
  <si>
    <t>The Benefits of Salicylic Acid | Purdue Sod Project survey | 2021 STMA Innovative Award winners</t>
  </si>
  <si>
    <t>SFM-NL-20210113</t>
  </si>
  <si>
    <t>Pete Smith on personal and professional development | STMA Conference kicks off</t>
  </si>
  <si>
    <t>SFM-NL-20210120</t>
  </si>
  <si>
    <t>Split 1</t>
  </si>
  <si>
    <t>The SFM Interview | STMA membership elects board for 2021</t>
  </si>
  <si>
    <t>Split 2</t>
  </si>
  <si>
    <t>SFM-NL-20210127</t>
  </si>
  <si>
    <t>Steve Bush, CSFM, passes | Health and Wellness | STMA Student Challenge winners</t>
  </si>
  <si>
    <t>SportsTurf eNewsletter Totals (4)</t>
  </si>
  <si>
    <t>SportsTurf Safety &amp; Security Insights</t>
  </si>
  <si>
    <t>SAF-NL-20210111</t>
  </si>
  <si>
    <t>Turfgrass Trends | STMA 2020 Founders Award winners | Athlete safety</t>
  </si>
  <si>
    <t>SportsTurf Safety &amp; Security Insights Totals (1)</t>
  </si>
  <si>
    <t>Synthetic Turf eNewsletter</t>
  </si>
  <si>
    <t>SYN-NL-20210129</t>
  </si>
  <si>
    <t>Soy turf to cover more ground than ever in 2021 | STRI Group appoints new directors</t>
  </si>
  <si>
    <t>Synthetic Turf eNewsletter Totals (1)</t>
  </si>
  <si>
    <t>Total for January 2021 (6)</t>
  </si>
  <si>
    <t>Summary of EPG Media - EPG Media Central Database (6)</t>
  </si>
  <si>
    <t>Summary of EPG Media (6)</t>
  </si>
  <si>
    <t>Ad</t>
  </si>
  <si>
    <t>Gross AD Clicks</t>
  </si>
  <si>
    <t>Ad % of all Clicks</t>
  </si>
  <si>
    <t>Ad CTR</t>
  </si>
  <si>
    <t>Summary By Brand - Unique &amp; Gross-SPORTSFIELD  -                     January 2021</t>
  </si>
  <si>
    <t>Stec</t>
  </si>
  <si>
    <t>Turf Soil</t>
  </si>
  <si>
    <t>DLF Pickseed</t>
  </si>
  <si>
    <t>Pioneer</t>
  </si>
  <si>
    <t>SFM-NL-20210203</t>
  </si>
  <si>
    <t>Fertilizer Math | Advanced Turf Solutions launches virtual education series</t>
  </si>
  <si>
    <t>SFM-NL-20210210</t>
  </si>
  <si>
    <t>Where Is the Future of Our Industry? | Access 2021 STMA Conference recordings</t>
  </si>
  <si>
    <t>SFM-NL-20210217</t>
  </si>
  <si>
    <t>Elevate Your Resume to the Next Level</t>
  </si>
  <si>
    <t>SFM-NL-20210224</t>
  </si>
  <si>
    <t>Adapting to new challenges | STMA membership renewals | UMass soil testing lab</t>
  </si>
  <si>
    <t>SportsTurf Partner Communications</t>
  </si>
  <si>
    <t>SFM-EB-20210225-Podcast #5 announcement</t>
  </si>
  <si>
    <t>Listen to the latest SportsField Management Podcast</t>
  </si>
  <si>
    <t>SportsTurf Partner Communications Totals (1)</t>
  </si>
  <si>
    <t>SAF-NL-20210208</t>
  </si>
  <si>
    <t>Playing the Field, Safely | NCS4’s Interscholastic Forum registration now open</t>
  </si>
  <si>
    <t>SYN-NL-20210226</t>
  </si>
  <si>
    <t>Synthetic Turf Council Awards open April 1</t>
  </si>
  <si>
    <t>Total for February 2021 (7)</t>
  </si>
  <si>
    <t>Summary of EPG Media - EPG Media Central Database (7)</t>
  </si>
  <si>
    <t>Summary of EPG Media (7)</t>
  </si>
  <si>
    <t>Summary By Brand - Unique &amp; Gross-SPORTSFIELD  -                    February  2021</t>
  </si>
  <si>
    <t>Barenbrug</t>
  </si>
  <si>
    <t>Tahoma 31</t>
  </si>
  <si>
    <t>Landmark</t>
  </si>
  <si>
    <t>SFM-NL-20210303</t>
  </si>
  <si>
    <t>STMA Sports Field Management Certificate course | 2021 Pioneers in the Field announced</t>
  </si>
  <si>
    <t>SFM-NL-20210310</t>
  </si>
  <si>
    <t>Mapping pests for targeted pest management | STMA's call for presentations is open</t>
  </si>
  <si>
    <t>SFM-NL-20210317</t>
  </si>
  <si>
    <t>Dissecting Infield Playability</t>
  </si>
  <si>
    <t>SFM-NL-20210324</t>
  </si>
  <si>
    <t>SFM Interview: Murray Cook | STMA announces new online course</t>
  </si>
  <si>
    <t>SFM-EB-20210304-Podcast #5 REMINDER_TriggerA</t>
  </si>
  <si>
    <t>REMINDER: Listen to the latest SportsField Management Podcast</t>
  </si>
  <si>
    <t>SAF-NL-20210308</t>
  </si>
  <si>
    <t>Spring Sports | BMPs for the Sports Field Manager | STMA recognizes its scholarship winners</t>
  </si>
  <si>
    <t>Summary By Brand - Unique &amp; Gross-Sportsfield  Managment  -                   March  2021</t>
  </si>
  <si>
    <t>Ryan</t>
  </si>
  <si>
    <t>Wiedenmann</t>
  </si>
  <si>
    <t>SYN-NL-20210326</t>
  </si>
  <si>
    <t>World Rugby accepts lower pile height | AstroTurf launches interactive Virtual Campus</t>
  </si>
  <si>
    <t>Total for March 2021 (7)</t>
  </si>
  <si>
    <t>Listen Now</t>
  </si>
  <si>
    <t>Visit website</t>
  </si>
  <si>
    <t>SFM-NL-20210407</t>
  </si>
  <si>
    <t>The Appelfeller Report, Part III | STMA BMP launches on Earth Day</t>
  </si>
  <si>
    <t>SFM-NL-20210414</t>
  </si>
  <si>
    <t>The Mathematics of Tank Mixing | Sports Field Management 101</t>
  </si>
  <si>
    <t>SFM-NL-20210421</t>
  </si>
  <si>
    <t>Soil Water Tension</t>
  </si>
  <si>
    <t>SFM-NL-20210428</t>
  </si>
  <si>
    <t>Tetraploid Ryegrass | STMA's Best Management Practices are now available</t>
  </si>
  <si>
    <t>SFM-EB-20210420 - Ryan Turf eblast</t>
  </si>
  <si>
    <t>Take the field with RYAN turf equipment</t>
  </si>
  <si>
    <t>SFM-EB-20210423-Podcast #6 announcement</t>
  </si>
  <si>
    <t>SportsTurf Partner Communications Totals (2)</t>
  </si>
  <si>
    <t>SAF-NL-20210412</t>
  </si>
  <si>
    <t>The SFM Interview | SAFE Golf Tournament | Impact of COVID-19 on college sports</t>
  </si>
  <si>
    <t>SYN-NL-20210430</t>
  </si>
  <si>
    <t>Is Testing Your Synthetic Field Important?</t>
  </si>
  <si>
    <t>Total for April 2021 (8)</t>
  </si>
  <si>
    <t>Summary of EPG Media - EPG Media Central Database (8)</t>
  </si>
  <si>
    <t>Summary of EPG Media (8)</t>
  </si>
  <si>
    <t>Summary By Brand - Unique &amp; Gross-Sportsfield  Managment  -                  April  2021</t>
  </si>
  <si>
    <t>Steiner</t>
  </si>
  <si>
    <t>Ryan Learn More</t>
  </si>
  <si>
    <t>Tracaire Learn More</t>
  </si>
  <si>
    <t>Lawnaire IV</t>
  </si>
  <si>
    <t xml:space="preserve">ZTS </t>
  </si>
  <si>
    <t>Jr. Sod Cutter</t>
  </si>
  <si>
    <t>Find a Dealer</t>
  </si>
  <si>
    <t>Link to podcast</t>
  </si>
  <si>
    <t>SFM-NL-20210505</t>
  </si>
  <si>
    <t>Get ready to submit for Field of the Year | Raise your facility’s profile</t>
  </si>
  <si>
    <t>SFM-NL-20210512</t>
  </si>
  <si>
    <t>Summer Cicada Swarm Could Disrupt Fields This Summer</t>
  </si>
  <si>
    <t>SFM-NL-20210519</t>
  </si>
  <si>
    <t>Selecting and Making the Most of an Internship</t>
  </si>
  <si>
    <t>SFM-NL-20210526</t>
  </si>
  <si>
    <t>Women in the Turfgrass Industry</t>
  </si>
  <si>
    <t>SFM-EB-2021525 - The Andersons eblast</t>
  </si>
  <si>
    <t>Humic DG CharX: Next-Level Soil Nutrition</t>
  </si>
  <si>
    <t>SAF-NL-20210510</t>
  </si>
  <si>
    <t>Replacing Our Fields | The virtual SAFE Golf Tournament is happening now</t>
  </si>
  <si>
    <t>SYN-NL-20210528</t>
  </si>
  <si>
    <t>Sport-specific Considerations for Lacrosse, Rugby and Field Hockey Fields</t>
  </si>
  <si>
    <t>Total for May 2021 (7)</t>
  </si>
  <si>
    <t>Summary By Brand - Unique &amp; Gross-Sportsfield  Managment  -                  May  2021</t>
  </si>
  <si>
    <t>Wiedemann</t>
  </si>
  <si>
    <t>Humic DG Char X</t>
  </si>
  <si>
    <t>Learn more button</t>
  </si>
  <si>
    <t>Carbon</t>
  </si>
  <si>
    <t>C continue reading</t>
  </si>
  <si>
    <t>Explore Humic Prod</t>
  </si>
  <si>
    <t>Learn more Humic prod</t>
  </si>
  <si>
    <t>Social Media</t>
  </si>
  <si>
    <t>SFM-NL-20210602</t>
  </si>
  <si>
    <t>Job search tips | Smart Irrigation Month | OTF Conference and Show</t>
  </si>
  <si>
    <t>SFM-NL-20210609</t>
  </si>
  <si>
    <t>Tank mixing procedures | 2022 STMA Conference tracks determined</t>
  </si>
  <si>
    <t>SFM-NL-20210616</t>
  </si>
  <si>
    <t>Fraise Mowing Effects and Recovery</t>
  </si>
  <si>
    <t>SFM-NL-20210623</t>
  </si>
  <si>
    <t>Maximizing Your Hiring Process | Certifications Through STMA Make a Big Impact</t>
  </si>
  <si>
    <t>SFM-NL-20210630</t>
  </si>
  <si>
    <t>The SportsField Management Interview | MASTMA Summer Field Day</t>
  </si>
  <si>
    <t>SportsTurf eNewsletter Totals (5)</t>
  </si>
  <si>
    <t>SFM-EB-20210628-Podcast #7 announcement</t>
  </si>
  <si>
    <t>SAF-NL-20210614</t>
  </si>
  <si>
    <t>Track and Field Maintenance | National Safety Month</t>
  </si>
  <si>
    <t>SYN-NL-20210625</t>
  </si>
  <si>
    <t>Synthetic Turf Trends | STC Roundtable Webinar</t>
  </si>
  <si>
    <t>Total for June 2021 (8)</t>
  </si>
  <si>
    <t>Summary By Brand - Unique &amp; Gross-Sportsfield  Managment  -                  June  2021</t>
  </si>
  <si>
    <t>Sod Solutions</t>
  </si>
  <si>
    <t>SFM-NL-20210707</t>
  </si>
  <si>
    <t>On-field artistry | STMA Conference hotel now open</t>
  </si>
  <si>
    <t>SFM-NL-20210714</t>
  </si>
  <si>
    <t>The SportsField Management Interview | Keynote speaker for STMA Conference announced</t>
  </si>
  <si>
    <t>SFM-NL-20210721</t>
  </si>
  <si>
    <t>Preparing for a Successful Interview | STMA Conference info | Smart Irrigation Month</t>
  </si>
  <si>
    <t>SFM-NL-20210728</t>
  </si>
  <si>
    <t>Field Wear Capacity</t>
  </si>
  <si>
    <t>SAF-NL-20210706</t>
  </si>
  <si>
    <t>Fundamentals of Crowd Safety course | Heat illness prevention resources | Event reopening checklist</t>
  </si>
  <si>
    <t>SYN-NL-20210730</t>
  </si>
  <si>
    <t>Field Construction | STC to host virtual Certified Turf Installer course</t>
  </si>
  <si>
    <t>Total for July 2021 (6)</t>
  </si>
  <si>
    <t>Summary By Brand - Unique &amp; Gross-Sportsfield  Managment  -                  July  2021</t>
  </si>
  <si>
    <t>Turf Tank</t>
  </si>
  <si>
    <t>SFM-NL-20210804</t>
  </si>
  <si>
    <t>STMA Stars &amp; Stripes winner announced | Field of the Year applications now being accepted</t>
  </si>
  <si>
    <t>SFM-NL-20210811</t>
  </si>
  <si>
    <t>International Sports Field Management | STMA Conference General Session is set</t>
  </si>
  <si>
    <t>SFM-NL-20210818</t>
  </si>
  <si>
    <t>Weed Mapping: A Key Part of Weed Management</t>
  </si>
  <si>
    <t>SFM-NL-20210825</t>
  </si>
  <si>
    <t>College Breathes New Life into Arkansas’s Turf Industry</t>
  </si>
  <si>
    <t>SAF-NL-20210809</t>
  </si>
  <si>
    <t>Field Assessments | $30,000 SAFE grant available October 1</t>
  </si>
  <si>
    <t>SYN-NL-20210827</t>
  </si>
  <si>
    <t>STC Helping Sports Field Managers</t>
  </si>
  <si>
    <t>Total for August 2021 (6)</t>
  </si>
  <si>
    <t>Summary By Brand - Unique &amp; Gross-Sportsfield  Managment  -                  August  2021</t>
  </si>
  <si>
    <t>EPG</t>
  </si>
  <si>
    <t>SFM-NL-20210901</t>
  </si>
  <si>
    <t>Cultural Practices to Improve Traffic Tolerance</t>
  </si>
  <si>
    <t>SFM-NL-20210908</t>
  </si>
  <si>
    <t>Sprinkler System Audits</t>
  </si>
  <si>
    <t>SFM-NL-20210915</t>
  </si>
  <si>
    <t>Dr. Grady Miller on Irrigation Management</t>
  </si>
  <si>
    <t>SFM-NL-20210922</t>
  </si>
  <si>
    <t>Tailor Your Application Materials to Rise Above the Competition</t>
  </si>
  <si>
    <t>SFM-NL-20210929</t>
  </si>
  <si>
    <t>Fall Armyworms | STMA statement regarding Oxadiazon | Chapter golf outings</t>
  </si>
  <si>
    <t>SFM-EB-20210910-Podcast #8 - Dr. Grady Miller</t>
  </si>
  <si>
    <t>SAF-NL-20210906</t>
  </si>
  <si>
    <t>Agenda Announced for the 2021 National Sports Safety and Security Conference and Exhibition</t>
  </si>
  <si>
    <t>SYN-NL-20210924</t>
  </si>
  <si>
    <t>NESTMA Fall Turf Day | USL announces multi-year partnership with AstroTurf</t>
  </si>
  <si>
    <t>Total for September 2021 (8)</t>
  </si>
  <si>
    <t>Summary By Brand - Unique &amp; Gross-Sportsfield  Managment  -                September  2021</t>
  </si>
  <si>
    <t>NCS4</t>
  </si>
  <si>
    <t>SFM-NL-20211006</t>
  </si>
  <si>
    <t>How the Field of Dreams became reality | STMA Conference registration opens October 15</t>
  </si>
  <si>
    <t>SFM-NL-20211013</t>
  </si>
  <si>
    <t>What is Clay? | Volunteers needed for Savannah field rebuild</t>
  </si>
  <si>
    <t>SFM-NL-20211020- enewsletter</t>
  </si>
  <si>
    <t>The SFM Interview | UGA to study turfgrass water conservation using AI</t>
  </si>
  <si>
    <t>SFM-NL-20211027- enewsletter</t>
  </si>
  <si>
    <t>Professional Branding | NALP announces new annual conference | OPEI opens new offices in Louisville</t>
  </si>
  <si>
    <t>STMA 2021 Show Guide</t>
  </si>
  <si>
    <t>Place your ad NOW in the 2022 STMA Show Guide!</t>
  </si>
  <si>
    <t>STMA 2021 Show Guide - Last Chace</t>
  </si>
  <si>
    <t>Last Chance to place your ad in the 2022 STMA Show Guide!</t>
  </si>
  <si>
    <t>SAF-NL-20211011</t>
  </si>
  <si>
    <t>Maintaining Trees and Shrubs | SAFE is awarding $30,000 for research</t>
  </si>
  <si>
    <t>SYN-NL-20211029</t>
  </si>
  <si>
    <t>Dealing with Snow and Ice on Synthetic Turf</t>
  </si>
  <si>
    <t>Total for October 2021 (8)</t>
  </si>
  <si>
    <t>Summary By Brand - Unique &amp; Gross-Sportsfield  Managment  -                October  2021</t>
  </si>
  <si>
    <t>American Sportsbuilder</t>
  </si>
  <si>
    <t>Click here for Info</t>
  </si>
  <si>
    <t>SFM-NL-20211103- enewsletter</t>
  </si>
  <si>
    <t>Sports Field Management Trends</t>
  </si>
  <si>
    <t>SFM-NL-20211110 - enewsletter</t>
  </si>
  <si>
    <t>Tips for Budget Success | Share STMA’s new video about the profession</t>
  </si>
  <si>
    <t>SFM-NL-20211117 - enewsletter</t>
  </si>
  <si>
    <t>Previewing the 2022 STMA Conference and Exhibition</t>
  </si>
  <si>
    <t>SFM-NL-20211124 - enewsletter</t>
  </si>
  <si>
    <t>Conference Preview: The Sites of Savannah</t>
  </si>
  <si>
    <t>SFM-EB-20211103- Beacon Athletics Eblast</t>
  </si>
  <si>
    <t>Looking to make an impact on the groundskeeping industry? Beacon Athletics is hiring.</t>
  </si>
  <si>
    <t>SAF-NL-20211108</t>
  </si>
  <si>
    <t>Infield Maintenance | SAFE research grant applications close November 29</t>
  </si>
  <si>
    <t>SYN-NL-202111126</t>
  </si>
  <si>
    <t>Synthetic Turf Council announces its first female president and CEO</t>
  </si>
  <si>
    <t>Total for November 2021 (7)</t>
  </si>
  <si>
    <t>Summary By Brand - Unique &amp; Gross-Sportsfield  Managment  -               November  2021</t>
  </si>
  <si>
    <t>Beacon</t>
  </si>
  <si>
    <t>Apply Today</t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</si>
  <si>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Opens/
</t>
    </r>
    <r>
      <rPr>
        <b/>
        <sz val="8"/>
        <color rgb="FF1A295B"/>
        <rFont val="Arial"/>
      </rPr>
      <t>Deliv</t>
    </r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</si>
  <si>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Clicks/
</t>
    </r>
    <r>
      <rPr>
        <b/>
        <sz val="8"/>
        <color rgb="FF1A295B"/>
        <rFont val="Arial"/>
      </rPr>
      <t>Deliv</t>
    </r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</si>
  <si>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Clicks/
</t>
    </r>
    <r>
      <rPr>
        <b/>
        <sz val="8"/>
        <color rgb="FF1A295B"/>
        <rFont val="Arial"/>
      </rPr>
      <t>Open</t>
    </r>
  </si>
  <si>
    <t>SFM-NL-20211201 - enewsletter</t>
  </si>
  <si>
    <t>The SFM Interview: Sun Roesslein, CSFM</t>
  </si>
  <si>
    <t>SFM-NL-2021208 - enewsletter</t>
  </si>
  <si>
    <t>Industry trends | STMA Field of the Year winners announced</t>
  </si>
  <si>
    <t>SFM-NL-2021215 - enewsletter</t>
  </si>
  <si>
    <t>Strategies for Overcoming the Labor Shortage | 2021 STMA Mowing Pattern Contest winner</t>
  </si>
  <si>
    <t>SFM-NL-2021222 - enewsletter</t>
  </si>
  <si>
    <t>Addressing Sports Field Issues | 2022 STMA Conference Recordings | Innovative Award Winners</t>
  </si>
  <si>
    <t>SAF-NL-20211213</t>
  </si>
  <si>
    <t>Rolling Native Soil Fields | National Sports Safety and Security Conference &amp; Exhibition a success</t>
  </si>
  <si>
    <t>SYN-NL-20211223</t>
  </si>
  <si>
    <t>Salary and Raise Negotiation | Synthetic Turf Council announces new board of directors</t>
  </si>
  <si>
    <t>Total for December 2021 (6)</t>
  </si>
  <si>
    <t>Summary By Brand - Unique &amp; Gross-Sportsfield  Managment  -               December  2021</t>
  </si>
  <si>
    <t>ASBA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</si>
</sst>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mmm\ yyyy"/>
    <numFmt numFmtId="165" formatCode="[$-10409]mm/dd/yy"/>
    <numFmt numFmtId="166" formatCode="[$-10409]#,##0;\-#,##0"/>
    <numFmt numFmtId="167" formatCode="[$-10409]#,##0.00%"/>
    <numFmt numFmtId="168" formatCode="[$-10409]#,##0.00;\-#,##0.00"/>
  </numFmts>
  <fonts count="16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1A295B"/>
      <name val="Arial"/>
      <family val="2"/>
    </font>
    <font>
      <sz val="8"/>
      <color rgb="FF008080"/>
      <name val="Arial"/>
      <family val="2"/>
    </font>
    <font>
      <b/>
      <sz val="8"/>
      <color rgb="FFFFFFFF"/>
      <name val="Arial"/>
      <family val="2"/>
    </font>
    <font>
      <b/>
      <sz val="10"/>
      <color rgb="FF1A295B"/>
      <name val="Arial"/>
      <family val="2"/>
    </font>
    <font>
      <b/>
      <sz val="16"/>
      <color rgb="FFFFFFFF"/>
      <name val="Arial Narrow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</font>
    <font>
      <sz val="8"/>
      <color rgb="FF000000"/>
      <name val="Arial"/>
    </font>
    <font>
      <b/>
      <sz val="8"/>
      <color rgb="FF1A295B"/>
      <name val="Arial"/>
    </font>
    <font>
      <sz val="8"/>
      <color rgb="FF008080"/>
      <name val="Arial"/>
    </font>
    <font>
      <b/>
      <sz val="8"/>
      <color rgb="FFFFFFFF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C5BAD"/>
        <bgColor rgb="FF2C5BAD"/>
      </patternFill>
    </fill>
    <fill>
      <patternFill patternType="solid">
        <fgColor rgb="FFBED5DD"/>
        <bgColor rgb="FFBED5DD"/>
      </patternFill>
    </fill>
    <fill>
      <patternFill patternType="solid">
        <fgColor rgb="FFE0FFFF"/>
        <bgColor rgb="FFE0FFFF"/>
      </patternFill>
    </fill>
    <fill>
      <patternFill patternType="solid">
        <fgColor rgb="FFDCDCDC"/>
        <bgColor rgb="FFDCDCDC"/>
      </patternFill>
    </fill>
    <fill>
      <patternFill patternType="solid">
        <fgColor rgb="FFC0C0C0"/>
        <bgColor rgb="FFC0C0C0"/>
      </patternFill>
    </fill>
    <fill>
      <patternFill patternType="solid">
        <fgColor rgb="FFA9A9A9"/>
        <bgColor rgb="FFA9A9A9"/>
      </patternFill>
    </fill>
    <fill>
      <patternFill patternType="solid">
        <fgColor rgb="FF696969"/>
        <bgColor rgb="FF696969"/>
      </patternFill>
    </fill>
    <fill>
      <patternFill patternType="solid">
        <fgColor rgb="FFFFFF00"/>
        <bgColor rgb="FFBED5DD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0FFFF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2" borderId="0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2" borderId="0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wrapText="1" readingOrder="1"/>
    </xf>
    <xf numFmtId="0" fontId="3" fillId="4" borderId="1" xfId="0" applyNumberFormat="1" applyFont="1" applyFill="1" applyBorder="1" applyAlignment="1">
      <alignment horizontal="center" wrapText="1" readingOrder="1"/>
    </xf>
    <xf numFmtId="0" fontId="4" fillId="2" borderId="3" xfId="0" applyNumberFormat="1" applyFont="1" applyFill="1" applyBorder="1" applyAlignment="1">
      <alignment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165" fontId="2" fillId="2" borderId="3" xfId="0" applyNumberFormat="1" applyFont="1" applyFill="1" applyBorder="1" applyAlignment="1">
      <alignment horizontal="center" vertical="top" wrapText="1" readingOrder="1"/>
    </xf>
    <xf numFmtId="166" fontId="2" fillId="2" borderId="3" xfId="0" applyNumberFormat="1" applyFont="1" applyFill="1" applyBorder="1" applyAlignment="1">
      <alignment vertical="top" wrapText="1" readingOrder="1"/>
    </xf>
    <xf numFmtId="167" fontId="2" fillId="2" borderId="3" xfId="0" applyNumberFormat="1" applyFont="1" applyFill="1" applyBorder="1" applyAlignment="1">
      <alignment horizontal="right" vertical="top" wrapText="1" readingOrder="1"/>
    </xf>
    <xf numFmtId="166" fontId="2" fillId="2" borderId="3" xfId="0" applyNumberFormat="1" applyFont="1" applyFill="1" applyBorder="1" applyAlignment="1">
      <alignment horizontal="right" vertical="top" wrapText="1" readingOrder="1"/>
    </xf>
    <xf numFmtId="168" fontId="2" fillId="2" borderId="3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vertical="top" wrapText="1" readingOrder="1"/>
    </xf>
    <xf numFmtId="0" fontId="4" fillId="5" borderId="7" xfId="0" applyNumberFormat="1" applyFont="1" applyFill="1" applyBorder="1" applyAlignment="1">
      <alignment vertical="top" wrapText="1" readingOrder="1"/>
    </xf>
    <xf numFmtId="0" fontId="2" fillId="5" borderId="5" xfId="0" applyNumberFormat="1" applyFont="1" applyFill="1" applyBorder="1" applyAlignment="1">
      <alignment vertical="top" wrapText="1" readingOrder="1"/>
    </xf>
    <xf numFmtId="166" fontId="2" fillId="5" borderId="5" xfId="0" applyNumberFormat="1" applyFont="1" applyFill="1" applyBorder="1" applyAlignment="1">
      <alignment vertical="top" wrapText="1" readingOrder="1"/>
    </xf>
    <xf numFmtId="167" fontId="2" fillId="5" borderId="5" xfId="0" applyNumberFormat="1" applyFont="1" applyFill="1" applyBorder="1" applyAlignment="1">
      <alignment horizontal="right" vertical="top" wrapText="1" readingOrder="1"/>
    </xf>
    <xf numFmtId="166" fontId="2" fillId="5" borderId="5" xfId="0" applyNumberFormat="1" applyFont="1" applyFill="1" applyBorder="1" applyAlignment="1">
      <alignment horizontal="right" vertical="top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166" fontId="2" fillId="6" borderId="1" xfId="0" applyNumberFormat="1" applyFont="1" applyFill="1" applyBorder="1" applyAlignment="1">
      <alignment vertical="top" wrapText="1" readingOrder="1"/>
    </xf>
    <xf numFmtId="167" fontId="2" fillId="6" borderId="1" xfId="0" applyNumberFormat="1" applyFont="1" applyFill="1" applyBorder="1" applyAlignment="1">
      <alignment horizontal="right" vertical="top" wrapText="1" readingOrder="1"/>
    </xf>
    <xf numFmtId="166" fontId="2" fillId="6" borderId="1" xfId="0" applyNumberFormat="1" applyFont="1" applyFill="1" applyBorder="1" applyAlignment="1">
      <alignment horizontal="right" vertical="top"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2" fillId="7" borderId="1" xfId="0" applyNumberFormat="1" applyFont="1" applyFill="1" applyBorder="1" applyAlignment="1">
      <alignment vertical="top" wrapText="1" readingOrder="1"/>
    </xf>
    <xf numFmtId="166" fontId="2" fillId="7" borderId="1" xfId="0" applyNumberFormat="1" applyFont="1" applyFill="1" applyBorder="1" applyAlignment="1">
      <alignment vertical="top" wrapText="1" readingOrder="1"/>
    </xf>
    <xf numFmtId="167" fontId="2" fillId="7" borderId="1" xfId="0" applyNumberFormat="1" applyFont="1" applyFill="1" applyBorder="1" applyAlignment="1">
      <alignment horizontal="right" vertical="top" wrapText="1" readingOrder="1"/>
    </xf>
    <xf numFmtId="166" fontId="2" fillId="7" borderId="1" xfId="0" applyNumberFormat="1" applyFont="1" applyFill="1" applyBorder="1" applyAlignment="1">
      <alignment horizontal="right" vertical="top" wrapText="1" readingOrder="1"/>
    </xf>
    <xf numFmtId="0" fontId="2" fillId="8" borderId="1" xfId="0" applyNumberFormat="1" applyFont="1" applyFill="1" applyBorder="1" applyAlignment="1">
      <alignment vertical="top" wrapText="1" readingOrder="1"/>
    </xf>
    <xf numFmtId="166" fontId="2" fillId="8" borderId="1" xfId="0" applyNumberFormat="1" applyFont="1" applyFill="1" applyBorder="1" applyAlignment="1">
      <alignment vertical="top" wrapText="1" readingOrder="1"/>
    </xf>
    <xf numFmtId="167" fontId="2" fillId="8" borderId="1" xfId="0" applyNumberFormat="1" applyFont="1" applyFill="1" applyBorder="1" applyAlignment="1">
      <alignment horizontal="right" vertical="top" wrapText="1" readingOrder="1"/>
    </xf>
    <xf numFmtId="166" fontId="2" fillId="8" borderId="1" xfId="0" applyNumberFormat="1" applyFont="1" applyFill="1" applyBorder="1" applyAlignment="1">
      <alignment horizontal="right" vertical="top" wrapText="1" readingOrder="1"/>
    </xf>
    <xf numFmtId="0" fontId="5" fillId="9" borderId="1" xfId="0" applyNumberFormat="1" applyFont="1" applyFill="1" applyBorder="1" applyAlignment="1">
      <alignment vertical="center" wrapText="1" readingOrder="1"/>
    </xf>
    <xf numFmtId="166" fontId="5" fillId="9" borderId="1" xfId="0" applyNumberFormat="1" applyFont="1" applyFill="1" applyBorder="1" applyAlignment="1">
      <alignment vertical="center" wrapText="1" readingOrder="1"/>
    </xf>
    <xf numFmtId="167" fontId="5" fillId="9" borderId="1" xfId="0" applyNumberFormat="1" applyFont="1" applyFill="1" applyBorder="1" applyAlignment="1">
      <alignment horizontal="right" vertical="center" wrapText="1" readingOrder="1"/>
    </xf>
    <xf numFmtId="166" fontId="5" fillId="9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6" fillId="10" borderId="1" xfId="0" applyNumberFormat="1" applyFont="1" applyFill="1" applyBorder="1" applyAlignment="1">
      <alignment horizontal="center" readingOrder="1"/>
    </xf>
    <xf numFmtId="1" fontId="6" fillId="10" borderId="1" xfId="0" applyNumberFormat="1" applyFont="1" applyFill="1" applyBorder="1" applyAlignment="1">
      <alignment horizontal="right" wrapText="1" readingOrder="1"/>
    </xf>
    <xf numFmtId="10" fontId="6" fillId="10" borderId="1" xfId="0" applyNumberFormat="1" applyFont="1" applyFill="1" applyBorder="1" applyAlignment="1">
      <alignment horizontal="right" wrapText="1" readingOrder="1"/>
    </xf>
    <xf numFmtId="0" fontId="9" fillId="3" borderId="0" xfId="0" applyNumberFormat="1" applyFont="1" applyFill="1" applyBorder="1" applyAlignment="1">
      <alignment wrapText="1" readingOrder="1"/>
    </xf>
    <xf numFmtId="0" fontId="9" fillId="3" borderId="0" xfId="0" applyNumberFormat="1" applyFont="1" applyFill="1" applyBorder="1" applyAlignment="1">
      <alignment horizontal="right" wrapText="1" readingOrder="1"/>
    </xf>
    <xf numFmtId="0" fontId="8" fillId="0" borderId="0" xfId="0" applyFont="1" applyFill="1" applyBorder="1"/>
    <xf numFmtId="165" fontId="10" fillId="11" borderId="3" xfId="0" applyNumberFormat="1" applyFont="1" applyFill="1" applyBorder="1" applyAlignment="1">
      <alignment vertical="top" wrapText="1" readingOrder="1"/>
    </xf>
    <xf numFmtId="1" fontId="10" fillId="11" borderId="3" xfId="0" applyNumberFormat="1" applyFont="1" applyFill="1" applyBorder="1" applyAlignment="1">
      <alignment horizontal="right" vertical="top" wrapText="1" readingOrder="1"/>
    </xf>
    <xf numFmtId="10" fontId="10" fillId="11" borderId="3" xfId="0" applyNumberFormat="1" applyFont="1" applyFill="1" applyBorder="1" applyAlignment="1">
      <alignment horizontal="right" vertical="top" wrapText="1" readingOrder="1"/>
    </xf>
    <xf numFmtId="0" fontId="2" fillId="2" borderId="5" xfId="0" applyNumberFormat="1" applyFont="1" applyFill="1" applyBorder="1" applyAlignment="1">
      <alignment vertical="top" wrapText="1" readingOrder="1"/>
    </xf>
    <xf numFmtId="0" fontId="3" fillId="4" borderId="1" xfId="0" applyNumberFormat="1" applyFont="1" applyFill="1" applyBorder="1" applyAlignment="1">
      <alignment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0" fontId="2" fillId="8" borderId="1" xfId="0" applyNumberFormat="1" applyFont="1" applyFill="1" applyBorder="1" applyAlignment="1">
      <alignment vertical="top" wrapText="1" readingOrder="1"/>
    </xf>
    <xf numFmtId="0" fontId="5" fillId="9" borderId="1" xfId="0" applyNumberFormat="1" applyFont="1" applyFill="1" applyBorder="1" applyAlignment="1">
      <alignment vertical="center"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2" fillId="2" borderId="5" xfId="0" applyNumberFormat="1" applyFont="1" applyFill="1" applyBorder="1" applyAlignment="1">
      <alignment vertical="top" wrapText="1" readingOrder="1"/>
    </xf>
    <xf numFmtId="0" fontId="4" fillId="2" borderId="3" xfId="0" applyNumberFormat="1" applyFont="1" applyFill="1" applyBorder="1" applyAlignment="1">
      <alignment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2" fillId="2" borderId="5" xfId="0" applyNumberFormat="1" applyFont="1" applyFill="1" applyBorder="1" applyAlignment="1">
      <alignment vertical="top" wrapText="1" readingOrder="1"/>
    </xf>
    <xf numFmtId="0" fontId="1" fillId="2" borderId="8" xfId="0" applyNumberFormat="1" applyFont="1" applyFill="1" applyBorder="1" applyAlignment="1">
      <alignment vertical="top" wrapText="1"/>
    </xf>
    <xf numFmtId="0" fontId="2" fillId="6" borderId="1" xfId="0" applyNumberFormat="1" applyFont="1" applyFill="1" applyBorder="1" applyAlignment="1">
      <alignment vertical="top" wrapText="1" readingOrder="1"/>
    </xf>
    <xf numFmtId="0" fontId="2" fillId="8" borderId="1" xfId="0" applyNumberFormat="1" applyFont="1" applyFill="1" applyBorder="1" applyAlignment="1">
      <alignment vertical="top" wrapText="1" readingOrder="1"/>
    </xf>
    <xf numFmtId="0" fontId="5" fillId="9" borderId="1" xfId="0" applyNumberFormat="1" applyFont="1" applyFill="1" applyBorder="1" applyAlignment="1">
      <alignment vertical="center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1" fillId="2" borderId="8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 readingOrder="1"/>
    </xf>
    <xf numFmtId="0" fontId="3" fillId="4" borderId="1" xfId="0" applyNumberFormat="1" applyFont="1" applyFill="1" applyBorder="1" applyAlignment="1">
      <alignment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1" fillId="2" borderId="8" xfId="0" applyNumberFormat="1" applyFont="1" applyFill="1" applyBorder="1" applyAlignment="1">
      <alignment vertical="top" wrapText="1"/>
    </xf>
    <xf numFmtId="0" fontId="2" fillId="6" borderId="1" xfId="0" applyNumberFormat="1" applyFont="1" applyFill="1" applyBorder="1" applyAlignment="1">
      <alignment vertical="top" wrapText="1" readingOrder="1"/>
    </xf>
    <xf numFmtId="0" fontId="2" fillId="8" borderId="1" xfId="0" applyNumberFormat="1" applyFont="1" applyFill="1" applyBorder="1" applyAlignment="1">
      <alignment vertical="top" wrapText="1" readingOrder="1"/>
    </xf>
    <xf numFmtId="0" fontId="5" fillId="9" borderId="1" xfId="0" applyNumberFormat="1" applyFont="1" applyFill="1" applyBorder="1" applyAlignment="1">
      <alignment vertical="center" wrapText="1" readingOrder="1"/>
    </xf>
    <xf numFmtId="0" fontId="2" fillId="8" borderId="1" xfId="0" applyNumberFormat="1" applyFont="1" applyFill="1" applyBorder="1" applyAlignment="1">
      <alignment vertical="top" wrapText="1" readingOrder="1"/>
    </xf>
    <xf numFmtId="0" fontId="5" fillId="9" borderId="1" xfId="0" applyNumberFormat="1" applyFont="1" applyFill="1" applyBorder="1" applyAlignment="1">
      <alignment vertical="center" wrapText="1" readingOrder="1"/>
    </xf>
    <xf numFmtId="0" fontId="4" fillId="2" borderId="3" xfId="0" applyNumberFormat="1" applyFont="1" applyFill="1" applyBorder="1" applyAlignment="1">
      <alignment vertical="top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0" fontId="3" fillId="4" borderId="1" xfId="0" applyNumberFormat="1" applyFont="1" applyFill="1" applyBorder="1" applyAlignment="1">
      <alignment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1" fillId="2" borderId="8" xfId="0" applyNumberFormat="1" applyFont="1" applyFill="1" applyBorder="1" applyAlignment="1">
      <alignment vertical="top" wrapText="1"/>
    </xf>
    <xf numFmtId="1" fontId="10" fillId="12" borderId="3" xfId="0" applyNumberFormat="1" applyFont="1" applyFill="1" applyBorder="1" applyAlignment="1">
      <alignment horizontal="right" vertical="top" wrapText="1" readingOrder="1"/>
    </xf>
    <xf numFmtId="10" fontId="10" fillId="12" borderId="3" xfId="0" applyNumberFormat="1" applyFont="1" applyFill="1" applyBorder="1" applyAlignment="1">
      <alignment horizontal="right" vertical="top" wrapText="1" readingOrder="1"/>
    </xf>
    <xf numFmtId="165" fontId="2" fillId="11" borderId="3" xfId="0" applyNumberFormat="1" applyFont="1" applyFill="1" applyBorder="1" applyAlignment="1">
      <alignment horizontal="center" vertical="top" wrapText="1" readingOrder="1"/>
    </xf>
    <xf numFmtId="0" fontId="4" fillId="2" borderId="3" xfId="0" applyNumberFormat="1" applyFont="1" applyFill="1" applyBorder="1" applyAlignment="1">
      <alignment vertical="top" wrapText="1" readingOrder="1"/>
    </xf>
    <xf numFmtId="0" fontId="3" fillId="4" borderId="1" xfId="0" applyNumberFormat="1" applyFont="1" applyFill="1" applyBorder="1" applyAlignment="1">
      <alignment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0" fontId="2" fillId="8" borderId="1" xfId="0" applyNumberFormat="1" applyFont="1" applyFill="1" applyBorder="1" applyAlignment="1">
      <alignment vertical="top" wrapText="1" readingOrder="1"/>
    </xf>
    <xf numFmtId="0" fontId="5" fillId="9" borderId="1" xfId="0" applyNumberFormat="1" applyFont="1" applyFill="1" applyBorder="1" applyAlignment="1">
      <alignment vertical="center" wrapText="1" readingOrder="1"/>
    </xf>
    <xf numFmtId="0" fontId="4" fillId="2" borderId="3" xfId="0" applyNumberFormat="1" applyFont="1" applyFill="1" applyBorder="1" applyAlignment="1">
      <alignment vertical="top"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1" fillId="2" borderId="8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3" fillId="4" borderId="1" xfId="0" applyFont="1" applyFill="1" applyBorder="1" applyAlignment="1">
      <alignment wrapText="1" readingOrder="1"/>
    </xf>
    <xf numFmtId="0" fontId="3" fillId="4" borderId="1" xfId="0" applyFont="1" applyFill="1" applyBorder="1" applyAlignment="1">
      <alignment horizontal="center" wrapText="1" readingOrder="1"/>
    </xf>
    <xf numFmtId="0" fontId="4" fillId="2" borderId="3" xfId="0" applyFont="1" applyFill="1" applyBorder="1" applyAlignment="1">
      <alignment vertical="top" wrapText="1" readingOrder="1"/>
    </xf>
    <xf numFmtId="0" fontId="2" fillId="2" borderId="3" xfId="0" applyFont="1" applyFill="1" applyBorder="1" applyAlignment="1">
      <alignment vertical="top" wrapText="1" readingOrder="1"/>
    </xf>
    <xf numFmtId="0" fontId="2" fillId="6" borderId="1" xfId="0" applyFont="1" applyFill="1" applyBorder="1" applyAlignment="1">
      <alignment vertical="top" wrapText="1" readingOrder="1"/>
    </xf>
    <xf numFmtId="0" fontId="2" fillId="2" borderId="1" xfId="0" applyFont="1" applyFill="1" applyBorder="1" applyAlignment="1">
      <alignment vertical="top" wrapText="1" readingOrder="1"/>
    </xf>
    <xf numFmtId="0" fontId="2" fillId="7" borderId="1" xfId="0" applyFont="1" applyFill="1" applyBorder="1" applyAlignment="1">
      <alignment vertical="top" wrapText="1" readingOrder="1"/>
    </xf>
    <xf numFmtId="0" fontId="2" fillId="8" borderId="1" xfId="0" applyFont="1" applyFill="1" applyBorder="1" applyAlignment="1">
      <alignment vertical="top" wrapText="1" readingOrder="1"/>
    </xf>
    <xf numFmtId="0" fontId="5" fillId="9" borderId="1" xfId="0" applyFont="1" applyFill="1" applyBorder="1" applyAlignment="1">
      <alignment vertical="center" wrapText="1" readingOrder="1"/>
    </xf>
    <xf numFmtId="165" fontId="10" fillId="12" borderId="3" xfId="0" applyNumberFormat="1" applyFont="1" applyFill="1" applyBorder="1" applyAlignment="1">
      <alignment vertical="top" wrapText="1" readingOrder="1"/>
    </xf>
    <xf numFmtId="0" fontId="1" fillId="2" borderId="8" xfId="0" applyFont="1" applyFill="1" applyBorder="1" applyAlignment="1">
      <alignment vertical="top" wrapText="1"/>
    </xf>
    <xf numFmtId="0" fontId="2" fillId="8" borderId="1" xfId="0" applyFont="1" applyFill="1" applyBorder="1" applyAlignment="1">
      <alignment vertical="top" wrapText="1" readingOrder="1"/>
    </xf>
    <xf numFmtId="0" fontId="5" fillId="9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vertical="top" wrapText="1" readingOrder="1"/>
    </xf>
    <xf numFmtId="0" fontId="2" fillId="6" borderId="1" xfId="0" applyFont="1" applyFill="1" applyBorder="1" applyAlignment="1">
      <alignment vertical="top" wrapText="1" readingOrder="1"/>
    </xf>
    <xf numFmtId="0" fontId="2" fillId="2" borderId="1" xfId="0" applyFont="1" applyFill="1" applyBorder="1" applyAlignment="1">
      <alignment vertical="top" wrapText="1" readingOrder="1"/>
    </xf>
    <xf numFmtId="0" fontId="1" fillId="2" borderId="8" xfId="0" applyFont="1" applyFill="1" applyBorder="1" applyAlignment="1">
      <alignment vertical="top" wrapText="1"/>
    </xf>
    <xf numFmtId="0" fontId="2" fillId="8" borderId="1" xfId="0" applyFont="1" applyFill="1" applyBorder="1" applyAlignment="1">
      <alignment vertical="top" wrapText="1" readingOrder="1"/>
    </xf>
    <xf numFmtId="0" fontId="5" fillId="9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vertical="top" wrapText="1" readingOrder="1"/>
    </xf>
    <xf numFmtId="0" fontId="1" fillId="2" borderId="8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 readingOrder="1"/>
    </xf>
    <xf numFmtId="0" fontId="2" fillId="8" borderId="1" xfId="0" applyFont="1" applyFill="1" applyBorder="1" applyAlignment="1">
      <alignment vertical="top" wrapText="1" readingOrder="1"/>
    </xf>
    <xf numFmtId="0" fontId="5" fillId="9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vertical="top" wrapText="1" readingOrder="1"/>
    </xf>
    <xf numFmtId="0" fontId="2" fillId="6" borderId="1" xfId="0" applyFont="1" applyFill="1" applyBorder="1" applyAlignment="1">
      <alignment vertical="top" wrapText="1" readingOrder="1"/>
    </xf>
    <xf numFmtId="0" fontId="3" fillId="4" borderId="1" xfId="0" applyFont="1" applyFill="1" applyBorder="1" applyAlignment="1">
      <alignment wrapText="1" readingOrder="1"/>
    </xf>
    <xf numFmtId="0" fontId="4" fillId="2" borderId="3" xfId="0" applyFont="1" applyFill="1" applyBorder="1" applyAlignment="1">
      <alignment vertical="top" wrapText="1" readingOrder="1"/>
    </xf>
    <xf numFmtId="0" fontId="4" fillId="5" borderId="7" xfId="0" applyFont="1" applyFill="1" applyBorder="1" applyAlignment="1">
      <alignment vertical="top" wrapText="1" readingOrder="1"/>
    </xf>
    <xf numFmtId="0" fontId="2" fillId="5" borderId="5" xfId="0" applyFont="1" applyFill="1" applyBorder="1" applyAlignment="1">
      <alignment vertical="top" wrapText="1" readingOrder="1"/>
    </xf>
    <xf numFmtId="0" fontId="1" fillId="2" borderId="4" xfId="0" applyFont="1" applyFill="1" applyBorder="1" applyAlignment="1">
      <alignment vertical="top" wrapText="1"/>
    </xf>
    <xf numFmtId="0" fontId="2" fillId="13" borderId="5" xfId="0" applyFont="1" applyFill="1" applyBorder="1" applyAlignment="1">
      <alignment vertical="top" wrapText="1" readingOrder="1"/>
    </xf>
    <xf numFmtId="0" fontId="2" fillId="2" borderId="1" xfId="0" applyFont="1" applyFill="1" applyBorder="1" applyAlignment="1">
      <alignment vertical="top" wrapText="1" readingOrder="1"/>
    </xf>
    <xf numFmtId="0" fontId="1" fillId="2" borderId="8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 readingOrder="1"/>
    </xf>
    <xf numFmtId="0" fontId="4" fillId="2" borderId="3" xfId="0" applyNumberFormat="1" applyFont="1" applyFill="1" applyBorder="1" applyAlignment="1">
      <alignment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7" fillId="3" borderId="0" xfId="0" applyNumberFormat="1" applyFont="1" applyFill="1" applyBorder="1" applyAlignment="1">
      <alignment wrapText="1" readingOrder="1"/>
    </xf>
    <xf numFmtId="0" fontId="8" fillId="2" borderId="0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wrapText="1" readingOrder="1"/>
    </xf>
    <xf numFmtId="0" fontId="1" fillId="2" borderId="2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 readingOrder="1"/>
    </xf>
    <xf numFmtId="0" fontId="2" fillId="2" borderId="5" xfId="0" applyNumberFormat="1" applyFont="1" applyFill="1" applyBorder="1" applyAlignment="1">
      <alignment vertical="top" wrapText="1" readingOrder="1"/>
    </xf>
    <xf numFmtId="0" fontId="1" fillId="2" borderId="5" xfId="0" applyNumberFormat="1" applyFont="1" applyFill="1" applyBorder="1" applyAlignment="1">
      <alignment vertical="top" wrapText="1"/>
    </xf>
    <xf numFmtId="0" fontId="1" fillId="2" borderId="8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 readingOrder="1"/>
    </xf>
    <xf numFmtId="164" fontId="2" fillId="2" borderId="5" xfId="0" applyNumberFormat="1" applyFont="1" applyFill="1" applyBorder="1" applyAlignment="1">
      <alignment horizontal="center" vertical="top" wrapText="1" readingOrder="1"/>
    </xf>
    <xf numFmtId="0" fontId="2" fillId="5" borderId="6" xfId="0" applyNumberFormat="1" applyFont="1" applyFill="1" applyBorder="1" applyAlignment="1">
      <alignment vertical="top" wrapText="1" readingOrder="1"/>
    </xf>
    <xf numFmtId="0" fontId="1" fillId="5" borderId="6" xfId="0" applyNumberFormat="1" applyFont="1" applyFill="1" applyBorder="1" applyAlignment="1">
      <alignment vertical="top" wrapText="1"/>
    </xf>
    <xf numFmtId="0" fontId="2" fillId="6" borderId="1" xfId="0" applyNumberFormat="1" applyFont="1" applyFill="1" applyBorder="1" applyAlignment="1">
      <alignment vertical="top" wrapText="1" readingOrder="1"/>
    </xf>
    <xf numFmtId="0" fontId="1" fillId="2" borderId="9" xfId="0" applyNumberFormat="1" applyFont="1" applyFill="1" applyBorder="1" applyAlignment="1">
      <alignment vertical="top" wrapText="1"/>
    </xf>
    <xf numFmtId="0" fontId="2" fillId="7" borderId="1" xfId="0" applyNumberFormat="1" applyFont="1" applyFill="1" applyBorder="1" applyAlignment="1">
      <alignment horizontal="left" vertical="top" wrapText="1" readingOrder="1"/>
    </xf>
    <xf numFmtId="0" fontId="2" fillId="8" borderId="1" xfId="0" applyNumberFormat="1" applyFont="1" applyFill="1" applyBorder="1" applyAlignment="1">
      <alignment vertical="top" wrapText="1" readingOrder="1"/>
    </xf>
    <xf numFmtId="0" fontId="5" fillId="9" borderId="1" xfId="0" applyNumberFormat="1" applyFont="1" applyFill="1" applyBorder="1" applyAlignment="1">
      <alignment vertical="center" wrapText="1" readingOrder="1"/>
    </xf>
    <xf numFmtId="0" fontId="2" fillId="2" borderId="8" xfId="0" applyNumberFormat="1" applyFont="1" applyFill="1" applyBorder="1" applyAlignment="1">
      <alignment vertical="top" wrapText="1" readingOrder="1"/>
    </xf>
    <xf numFmtId="0" fontId="2" fillId="8" borderId="1" xfId="0" applyFont="1" applyFill="1" applyBorder="1" applyAlignment="1">
      <alignment vertical="top" wrapText="1" readingOrder="1"/>
    </xf>
    <xf numFmtId="0" fontId="1" fillId="2" borderId="9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5" fillId="9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vertical="top" wrapText="1" readingOrder="1"/>
    </xf>
    <xf numFmtId="0" fontId="2" fillId="2" borderId="5" xfId="0" applyFont="1" applyFill="1" applyBorder="1" applyAlignment="1">
      <alignment vertical="top" wrapText="1" readingOrder="1"/>
    </xf>
    <xf numFmtId="0" fontId="1" fillId="2" borderId="5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 readingOrder="1"/>
    </xf>
    <xf numFmtId="0" fontId="2" fillId="7" borderId="1" xfId="0" applyFont="1" applyFill="1" applyBorder="1" applyAlignment="1">
      <alignment horizontal="left" vertical="top" wrapText="1" readingOrder="1"/>
    </xf>
    <xf numFmtId="0" fontId="4" fillId="2" borderId="3" xfId="0" applyFont="1" applyFill="1" applyBorder="1" applyAlignment="1">
      <alignment vertical="top" wrapText="1" readingOrder="1"/>
    </xf>
    <xf numFmtId="0" fontId="1" fillId="2" borderId="4" xfId="0" applyFont="1" applyFill="1" applyBorder="1" applyAlignment="1">
      <alignment vertical="top" wrapText="1"/>
    </xf>
    <xf numFmtId="0" fontId="3" fillId="4" borderId="1" xfId="0" applyFont="1" applyFill="1" applyBorder="1" applyAlignment="1">
      <alignment wrapText="1" readingOrder="1"/>
    </xf>
    <xf numFmtId="0" fontId="2" fillId="5" borderId="6" xfId="0" applyFont="1" applyFill="1" applyBorder="1" applyAlignment="1">
      <alignment vertical="top" wrapText="1" readingOrder="1"/>
    </xf>
    <xf numFmtId="0" fontId="1" fillId="5" borderId="6" xfId="0" applyFont="1" applyFill="1" applyBorder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11" fillId="0" borderId="0" xfId="0" applyFont="1"/>
    <xf numFmtId="0" fontId="13" fillId="4" borderId="1" xfId="0" applyFont="1" applyFill="1" applyBorder="1" applyAlignment="1">
      <alignment wrapText="1" readingOrder="1"/>
    </xf>
    <xf numFmtId="0" fontId="13" fillId="4" borderId="1" xfId="0" applyFont="1" applyFill="1" applyBorder="1" applyAlignment="1">
      <alignment horizontal="center" wrapText="1" readingOrder="1"/>
    </xf>
    <xf numFmtId="0" fontId="12" fillId="2" borderId="1" xfId="0" applyFont="1" applyFill="1" applyBorder="1" applyAlignment="1">
      <alignment vertical="top" wrapText="1" readingOrder="1"/>
    </xf>
    <xf numFmtId="164" fontId="12" fillId="2" borderId="1" xfId="0" applyNumberFormat="1" applyFont="1" applyFill="1" applyBorder="1" applyAlignment="1">
      <alignment horizontal="center" vertical="top" wrapText="1" readingOrder="1"/>
    </xf>
    <xf numFmtId="0" fontId="14" fillId="2" borderId="3" xfId="0" applyFont="1" applyFill="1" applyBorder="1" applyAlignment="1">
      <alignment vertical="top" wrapText="1" readingOrder="1"/>
    </xf>
    <xf numFmtId="165" fontId="12" fillId="2" borderId="3" xfId="0" applyNumberFormat="1" applyFont="1" applyFill="1" applyBorder="1" applyAlignment="1">
      <alignment horizontal="center" vertical="top" wrapText="1" readingOrder="1"/>
    </xf>
    <xf numFmtId="166" fontId="12" fillId="2" borderId="3" xfId="0" applyNumberFormat="1" applyFont="1" applyFill="1" applyBorder="1" applyAlignment="1">
      <alignment vertical="top" wrapText="1" readingOrder="1"/>
    </xf>
    <xf numFmtId="167" fontId="12" fillId="2" borderId="3" xfId="0" applyNumberFormat="1" applyFont="1" applyFill="1" applyBorder="1" applyAlignment="1">
      <alignment horizontal="right" vertical="top" wrapText="1" readingOrder="1"/>
    </xf>
    <xf numFmtId="166" fontId="12" fillId="2" borderId="3" xfId="0" applyNumberFormat="1" applyFont="1" applyFill="1" applyBorder="1" applyAlignment="1">
      <alignment horizontal="right" vertical="top" wrapText="1" readingOrder="1"/>
    </xf>
    <xf numFmtId="168" fontId="12" fillId="2" borderId="3" xfId="0" applyNumberFormat="1" applyFont="1" applyFill="1" applyBorder="1" applyAlignment="1">
      <alignment vertical="top" wrapText="1" readingOrder="1"/>
    </xf>
    <xf numFmtId="0" fontId="12" fillId="2" borderId="3" xfId="0" applyFont="1" applyFill="1" applyBorder="1" applyAlignment="1">
      <alignment vertical="top" wrapText="1" readingOrder="1"/>
    </xf>
    <xf numFmtId="0" fontId="11" fillId="2" borderId="5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 readingOrder="1"/>
    </xf>
    <xf numFmtId="0" fontId="11" fillId="2" borderId="2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 readingOrder="1"/>
    </xf>
    <xf numFmtId="166" fontId="12" fillId="6" borderId="1" xfId="0" applyNumberFormat="1" applyFont="1" applyFill="1" applyBorder="1" applyAlignment="1">
      <alignment vertical="top" wrapText="1" readingOrder="1"/>
    </xf>
    <xf numFmtId="167" fontId="12" fillId="6" borderId="1" xfId="0" applyNumberFormat="1" applyFont="1" applyFill="1" applyBorder="1" applyAlignment="1">
      <alignment horizontal="right" vertical="top" wrapText="1" readingOrder="1"/>
    </xf>
    <xf numFmtId="166" fontId="12" fillId="6" borderId="1" xfId="0" applyNumberFormat="1" applyFont="1" applyFill="1" applyBorder="1" applyAlignment="1">
      <alignment horizontal="right" vertical="top" wrapText="1" readingOrder="1"/>
    </xf>
    <xf numFmtId="0" fontId="12" fillId="2" borderId="1" xfId="0" applyFont="1" applyFill="1" applyBorder="1" applyAlignment="1">
      <alignment vertical="top" wrapText="1" readingOrder="1"/>
    </xf>
    <xf numFmtId="0" fontId="12" fillId="7" borderId="1" xfId="0" applyFont="1" applyFill="1" applyBorder="1" applyAlignment="1">
      <alignment horizontal="left" vertical="top" wrapText="1" readingOrder="1"/>
    </xf>
    <xf numFmtId="0" fontId="11" fillId="2" borderId="9" xfId="0" applyFont="1" applyFill="1" applyBorder="1" applyAlignment="1">
      <alignment vertical="top" wrapText="1"/>
    </xf>
    <xf numFmtId="0" fontId="12" fillId="7" borderId="1" xfId="0" applyFont="1" applyFill="1" applyBorder="1" applyAlignment="1">
      <alignment vertical="top" wrapText="1" readingOrder="1"/>
    </xf>
    <xf numFmtId="166" fontId="12" fillId="7" borderId="1" xfId="0" applyNumberFormat="1" applyFont="1" applyFill="1" applyBorder="1" applyAlignment="1">
      <alignment vertical="top" wrapText="1" readingOrder="1"/>
    </xf>
    <xf numFmtId="167" fontId="12" fillId="7" borderId="1" xfId="0" applyNumberFormat="1" applyFont="1" applyFill="1" applyBorder="1" applyAlignment="1">
      <alignment horizontal="right" vertical="top" wrapText="1" readingOrder="1"/>
    </xf>
    <xf numFmtId="166" fontId="12" fillId="7" borderId="1" xfId="0" applyNumberFormat="1" applyFont="1" applyFill="1" applyBorder="1" applyAlignment="1">
      <alignment horizontal="right" vertical="top" wrapText="1" readingOrder="1"/>
    </xf>
    <xf numFmtId="0" fontId="12" fillId="8" borderId="1" xfId="0" applyFont="1" applyFill="1" applyBorder="1" applyAlignment="1">
      <alignment vertical="top" wrapText="1" readingOrder="1"/>
    </xf>
    <xf numFmtId="0" fontId="12" fillId="8" borderId="1" xfId="0" applyFont="1" applyFill="1" applyBorder="1" applyAlignment="1">
      <alignment vertical="top" wrapText="1" readingOrder="1"/>
    </xf>
    <xf numFmtId="166" fontId="12" fillId="8" borderId="1" xfId="0" applyNumberFormat="1" applyFont="1" applyFill="1" applyBorder="1" applyAlignment="1">
      <alignment vertical="top" wrapText="1" readingOrder="1"/>
    </xf>
    <xf numFmtId="167" fontId="12" fillId="8" borderId="1" xfId="0" applyNumberFormat="1" applyFont="1" applyFill="1" applyBorder="1" applyAlignment="1">
      <alignment horizontal="right" vertical="top" wrapText="1" readingOrder="1"/>
    </xf>
    <xf numFmtId="166" fontId="12" fillId="8" borderId="1" xfId="0" applyNumberFormat="1" applyFont="1" applyFill="1" applyBorder="1" applyAlignment="1">
      <alignment horizontal="right" vertical="top" wrapText="1" readingOrder="1"/>
    </xf>
    <xf numFmtId="0" fontId="15" fillId="9" borderId="1" xfId="0" applyFont="1" applyFill="1" applyBorder="1" applyAlignment="1">
      <alignment vertical="center" wrapText="1" readingOrder="1"/>
    </xf>
    <xf numFmtId="0" fontId="15" fillId="9" borderId="1" xfId="0" applyFont="1" applyFill="1" applyBorder="1" applyAlignment="1">
      <alignment vertical="center" wrapText="1" readingOrder="1"/>
    </xf>
    <xf numFmtId="166" fontId="15" fillId="9" borderId="1" xfId="0" applyNumberFormat="1" applyFont="1" applyFill="1" applyBorder="1" applyAlignment="1">
      <alignment vertical="center" wrapText="1" readingOrder="1"/>
    </xf>
    <xf numFmtId="167" fontId="15" fillId="9" borderId="1" xfId="0" applyNumberFormat="1" applyFont="1" applyFill="1" applyBorder="1" applyAlignment="1">
      <alignment horizontal="right" vertical="center" wrapText="1" readingOrder="1"/>
    </xf>
    <xf numFmtId="166" fontId="15" fillId="9" borderId="1" xfId="0" applyNumberFormat="1" applyFont="1" applyFill="1" applyBorder="1" applyAlignment="1">
      <alignment horizontal="right" vertical="center" wrapText="1" readingOrder="1"/>
    </xf>
    <xf numFmtId="0" fontId="12" fillId="2" borderId="5" xfId="0" applyFont="1" applyFill="1" applyBorder="1" applyAlignment="1">
      <alignment vertical="top" wrapText="1" readingOrder="1"/>
    </xf>
    <xf numFmtId="164" fontId="12" fillId="2" borderId="5" xfId="0" applyNumberFormat="1" applyFont="1" applyFill="1" applyBorder="1" applyAlignment="1">
      <alignment horizontal="center" vertical="top" wrapText="1" readingOrder="1"/>
    </xf>
    <xf numFmtId="0" fontId="11" fillId="2" borderId="8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29&amp;split_id=7457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24&amp;split_id=0&amp;start_date=01%2F01%2F2021%2000%3A00%3A00&amp;end_date=01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95&amp;split_id=0&amp;start_date=01%2F01%2F2021%2000%3A00%3A00&amp;end_date=01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95&amp;split_id=0&amp;start_date=01%2F01%2F2021%2000%3A00%3A00&amp;end_date=01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29&amp;split_id=0&amp;start_date=01%2F01%2F2021%2000%3A00%3A00&amp;end_date=01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29&amp;split_id=7456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24&amp;split_id=0&amp;start_date=01%2F01%2F2021%2000%3A00%3A00&amp;end_date=01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95&amp;split_id=0&amp;start_date=01%2F01%2F2021%2000%3A00%3A00&amp;end_date=01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57&amp;split_id=0&amp;start_date=01%2F01%2F2021%2000%3A00%3A00&amp;end_date=01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57&amp;split_id=0&amp;start_date=01%2F01%2F2021%2000%3A00%3A00&amp;end_date=01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29&amp;split_id=0&amp;start_date=01%2F01%2F2021%2000%3A00%3A00&amp;end_date=01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24&amp;split_id=0&amp;start_date=01%2F01%2F2021%2000%3A00%3A00&amp;end_date=01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29&amp;split_id=0&amp;start_date=01%2F01%2F2021%2000%3A00%3A00&amp;end_date=01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24&amp;split_id=0&amp;start_date=01%2F01%2F2021%2000%3A00%3A00&amp;end_date=01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95&amp;split_id=7409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57&amp;split_id=0&amp;start_date=01%2F01%2F2021%2000%3A00%3A00&amp;end_date=01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42&amp;split_id=0&amp;start_date=01%2F01%2F2021%2000%3A00%3A00&amp;end_date=01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42&amp;split_id=0&amp;start_date=01%2F01%2F2021%2000%3A00%3A00&amp;end_date=01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95&amp;split_id=0&amp;start_date=01%2F01%2F2021%2000%3A00%3A00&amp;end_date=01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95&amp;split_id=7407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4&amp;split_id=0&amp;start_date=01%2F01%2F2021%2000%3A00%3A00&amp;end_date=01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57&amp;split_id=0&amp;start_date=01%2F01%2F2021%2000%3A00%3A00&amp;end_date=01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29&amp;split_id=0&amp;start_date=01%2F01%2F2021%2000%3A00%3A00&amp;end_date=01%2F31%2F2021%2000%3A00%3A00&amp;rs%3AParameterLanguage=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81&amp;split_id=0&amp;start_date=10%2F01%2F2021%2000%3A00%3A00&amp;end_date=10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1&amp;split_id=0&amp;start_date=10%2F01%2F2021%2000%3A00%3A00&amp;end_date=10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66&amp;split_id=0&amp;start_date=10%2F01%2F2021%2000%3A00%3A00&amp;end_date=10%2F31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31&amp;split_id=0&amp;start_date=10%2F01%2F2021%2000%3A00%3A00&amp;end_date=10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1&amp;split_id=0&amp;start_date=10%2F01%2F2021%2000%3A00%3A00&amp;end_date=10%2F31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07&amp;split_id=0&amp;start_date=10%2F01%2F2021%2000%3A00%3A00&amp;end_date=10%2F31%2F2021%2000%3A00%3A00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27&amp;split_id=0&amp;start_date=10%2F01%2F2021%2000%3A00%3A00&amp;end_date=10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01&amp;split_id=9061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1&amp;split_id=0&amp;start_date=10%2F01%2F2021%2000%3A00%3A00&amp;end_date=10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81&amp;split_id=0&amp;start_date=10%2F01%2F2021%2000%3A00%3A00&amp;end_date=10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1&amp;split_id=0&amp;start_date=10%2F01%2F2021%2000%3A00%3A00&amp;end_date=10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66&amp;split_id=0&amp;start_date=10%2F01%2F2021%2000%3A00%3A00&amp;end_date=10%2F31%2F2021%2000%3A00%3A00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08&amp;split_id=0&amp;start_date=10%2F01%2F2021%2000%3A00%3A00&amp;end_date=10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81&amp;split_id=0&amp;start_date=10%2F01%2F2021%2000%3A00%3A00&amp;end_date=10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01&amp;split_id=9047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81&amp;split_id=0&amp;start_date=10%2F01%2F2021%2000%3A00%3A00&amp;end_date=10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1&amp;split_id=0&amp;start_date=10%2F01%2F2021%2000%3A00%3A00&amp;end_date=10%2F31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07&amp;split_id=0&amp;start_date=10%2F01%2F2021%2000%3A00%3A00&amp;end_date=10%2F31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07&amp;split_id=0&amp;start_date=10%2F01%2F2021%2000%3A00%3A00&amp;end_date=10%2F31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08&amp;split_id=0&amp;start_date=10%2F01%2F2021%2000%3A00%3A00&amp;end_date=10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01&amp;split_id=0&amp;start_date=10%2F01%2F2021%2000%3A00%3A00&amp;end_date=10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81&amp;split_id=0&amp;start_date=10%2F01%2F2021%2000%3A00%3A00&amp;end_date=10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1&amp;split_id=0&amp;start_date=10%2F01%2F2021%2000%3A00%3A00&amp;end_date=10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66&amp;split_id=0&amp;start_date=10%2F01%2F2021%2000%3A00%3A00&amp;end_date=10%2F31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07&amp;split_id=0&amp;start_date=10%2F01%2F2021%2000%3A00%3A00&amp;end_date=10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27&amp;split_id=0&amp;start_date=10%2F01%2F2021%2000%3A00%3A00&amp;end_date=10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1&amp;split_id=0&amp;start_date=10%2F01%2F2021%2000%3A00%3A00&amp;end_date=10%2F31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07&amp;split_id=0&amp;start_date=10%2F01%2F2021%2000%3A00%3A00&amp;end_date=10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07&amp;split_id=0&amp;start_date=10%2F01%2F2021%2000%3A00%3A00&amp;end_date=10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08&amp;split_id=0&amp;start_date=10%2F01%2F2021%2000%3A00%3A00&amp;end_date=10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81&amp;split_id=0&amp;start_date=10%2F01%2F2021%2000%3A00%3A00&amp;end_date=10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1&amp;split_id=0&amp;start_date=10%2F01%2F2021%2000%3A00%3A00&amp;end_date=10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66&amp;split_id=0&amp;start_date=10%2F01%2F2021%2000%3A00%3A00&amp;end_date=10%2F31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66&amp;split_id=0&amp;start_date=10%2F01%2F2021%2000%3A00%3A00&amp;end_date=10%2F31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07&amp;split_id=0&amp;start_date=10%2F01%2F2021%2000%3A00%3A00&amp;end_date=10%2F31%2F2021%2000%3A00%3A00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27&amp;split_id=0&amp;start_date=10%2F01%2F2021%2000%3A00%3A00&amp;end_date=10%2F31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31&amp;split_id=0&amp;start_date=10%2F01%2F2021%2000%3A00%3A00&amp;end_date=10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66&amp;split_id=0&amp;start_date=10%2F01%2F2021%2000%3A00%3A00&amp;end_date=10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81&amp;split_id=0&amp;start_date=10%2F01%2F2021%2000%3A00%3A00&amp;end_date=10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81&amp;split_id=0&amp;start_date=10%2F01%2F2021%2000%3A00%3A00&amp;end_date=10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66&amp;split_id=0&amp;start_date=10%2F01%2F2021%2000%3A00%3A00&amp;end_date=10%2F31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07&amp;split_id=0&amp;start_date=10%2F01%2F2021%2000%3A00%3A00&amp;end_date=10%2F31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01&amp;split_id=0&amp;start_date=10%2F01%2F2021%2000%3A00%3A00&amp;end_date=10%2F31%2F2021%2000%3A00%3A00&amp;rs%3AParameterLanguage=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8&amp;split_id=0&amp;start_date=11%2F01%2F2021%2000%3A00%3A00&amp;end_date=11%2F30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8&amp;split_id=0&amp;start_date=11%2F01%2F2021%2000%3A00%3A00&amp;end_date=11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0&amp;split_id=0&amp;start_date=11%2F01%2F2021%2000%3A00%3A00&amp;end_date=11%2F30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49&amp;split_id=0&amp;start_date=11%2F01%2F2021%2000%3A00%3A00&amp;end_date=11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11&amp;split_id=0&amp;start_date=11%2F01%2F2021%2000%3A00%3A00&amp;end_date=11%2F30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11&amp;split_id=0&amp;start_date=11%2F01%2F2021%2000%3A00%3A00&amp;end_date=11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60&amp;split_id=0&amp;start_date=11%2F01%2F2021%2000%3A00%3A00&amp;end_date=11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8&amp;split_id=0&amp;start_date=11%2F01%2F2021%2000%3A00%3A00&amp;end_date=11%2F30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0&amp;split_id=0&amp;start_date=11%2F01%2F2021%2000%3A00%3A00&amp;end_date=11%2F30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49&amp;split_id=0&amp;start_date=11%2F01%2F2021%2000%3A00%3A00&amp;end_date=11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0&amp;split_id=0&amp;start_date=11%2F01%2F2021%2000%3A00%3A00&amp;end_date=11%2F30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0&amp;split_id=0&amp;start_date=11%2F01%2F2021%2000%3A00%3A00&amp;end_date=11%2F30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11&amp;split_id=0&amp;start_date=11%2F01%2F2021%2000%3A00%3A00&amp;end_date=11%2F30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0&amp;split_id=0&amp;start_date=11%2F01%2F2021%2000%3A00%3A00&amp;end_date=11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8&amp;split_id=0&amp;start_date=11%2F01%2F2021%2000%3A00%3A00&amp;end_date=11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4&amp;split_id=0&amp;start_date=11%2F01%2F2021%2000%3A00%3A00&amp;end_date=11%2F30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8&amp;split_id=0&amp;start_date=11%2F01%2F2021%2000%3A00%3A00&amp;end_date=11%2F30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49&amp;split_id=0&amp;start_date=11%2F01%2F2021%2000%3A00%3A00&amp;end_date=11%2F30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60&amp;split_id=0&amp;start_date=11%2F01%2F2021%2000%3A00%3A00&amp;end_date=11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0&amp;split_id=0&amp;start_date=11%2F01%2F2021%2000%3A00%3A00&amp;end_date=11%2F30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0&amp;split_id=0&amp;start_date=11%2F01%2F2021%2000%3A00%3A00&amp;end_date=11%2F30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11&amp;split_id=0&amp;start_date=11%2F01%2F2021%2000%3A00%3A00&amp;end_date=11%2F30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49&amp;split_id=0&amp;start_date=11%2F01%2F2021%2000%3A00%3A00&amp;end_date=11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8&amp;split_id=0&amp;start_date=11%2F01%2F2021%2000%3A00%3A00&amp;end_date=11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11&amp;split_id=0&amp;start_date=11%2F01%2F2021%2000%3A00%3A00&amp;end_date=11%2F30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60&amp;split_id=0&amp;start_date=11%2F01%2F2021%2000%3A00%3A00&amp;end_date=11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49&amp;split_id=0&amp;start_date=11%2F01%2F2021%2000%3A00%3A00&amp;end_date=11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8&amp;split_id=0&amp;start_date=11%2F01%2F2021%2000%3A00%3A00&amp;end_date=11%2F30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0&amp;split_id=0&amp;start_date=11%2F01%2F2021%2000%3A00%3A00&amp;end_date=11%2F30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11&amp;split_id=0&amp;start_date=11%2F01%2F2021%2000%3A00%3A00&amp;end_date=11%2F30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49&amp;split_id=0&amp;start_date=11%2F01%2F2021%2000%3A00%3A00&amp;end_date=11%2F30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4&amp;split_id=0&amp;start_date=11%2F01%2F2021%2000%3A00%3A00&amp;end_date=11%2F30%2F2021%2000%3A00%3A00&amp;rs%3AParameterLanguage=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86&amp;split_id=0&amp;start_date=12%2F01%2F2021%2000%3A00%3A00&amp;end_date=12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22&amp;split_id=0&amp;start_date=12%2F01%2F2021%2000%3A00%3A00&amp;end_date=12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68&amp;split_id=0&amp;start_date=12%2F01%2F2021%2000%3A00%3A00&amp;end_date=12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0&amp;split_id=0&amp;start_date=12%2F01%2F2021%2000%3A00%3A00&amp;end_date=12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68&amp;split_id=0&amp;start_date=12%2F01%2F2021%2000%3A00%3A00&amp;end_date=12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68&amp;split_id=0&amp;start_date=12%2F01%2F2021%2000%3A00%3A00&amp;end_date=12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86&amp;split_id=0&amp;start_date=12%2F01%2F2021%2000%3A00%3A00&amp;end_date=12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22&amp;split_id=0&amp;start_date=12%2F01%2F2021%2000%3A00%3A00&amp;end_date=12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68&amp;split_id=0&amp;start_date=12%2F01%2F2021%2000%3A00%3A00&amp;end_date=12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0&amp;split_id=0&amp;start_date=12%2F01%2F2021%2000%3A00%3A00&amp;end_date=12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22&amp;split_id=0&amp;start_date=12%2F01%2F2021%2000%3A00%3A00&amp;end_date=12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22&amp;split_id=0&amp;start_date=12%2F01%2F2021%2000%3A00%3A00&amp;end_date=12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68&amp;split_id=0&amp;start_date=12%2F01%2F2021%2000%3A00%3A00&amp;end_date=12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8&amp;split_id=0&amp;start_date=12%2F01%2F2021%2000%3A00%3A00&amp;end_date=12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86&amp;split_id=0&amp;start_date=12%2F01%2F2021%2000%3A00%3A00&amp;end_date=12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8&amp;split_id=0&amp;start_date=12%2F01%2F2021%2000%3A00%3A00&amp;end_date=12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86&amp;split_id=0&amp;start_date=12%2F01%2F2021%2000%3A00%3A00&amp;end_date=12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0&amp;split_id=0&amp;start_date=12%2F01%2F2021%2000%3A00%3A00&amp;end_date=12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35&amp;split_id=0&amp;start_date=12%2F01%2F2021%2000%3A00%3A00&amp;end_date=12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22&amp;split_id=0&amp;start_date=12%2F01%2F2021%2000%3A00%3A00&amp;end_date=12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0&amp;split_id=0&amp;start_date=12%2F01%2F2021%2000%3A00%3A00&amp;end_date=12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8&amp;split_id=0&amp;start_date=12%2F01%2F2021%2000%3A00%3A00&amp;end_date=12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86&amp;split_id=0&amp;start_date=12%2F01%2F2021%2000%3A00%3A00&amp;end_date=12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68&amp;split_id=0&amp;start_date=12%2F01%2F2021%2000%3A00%3A00&amp;end_date=12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0&amp;split_id=0&amp;start_date=12%2F01%2F2021%2000%3A00%3A00&amp;end_date=12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86&amp;split_id=0&amp;start_date=12%2F01%2F2021%2000%3A00%3A00&amp;end_date=12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22&amp;split_id=0&amp;start_date=12%2F01%2F2021%2000%3A00%3A00&amp;end_date=12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0&amp;split_id=0&amp;start_date=12%2F01%2F2021%2000%3A00%3A00&amp;end_date=12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35&amp;split_id=0&amp;start_date=12%2F01%2F2021%2000%3A00%3A00&amp;end_date=12%2F31%2F2021%2000%3A00%3A0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79&amp;split_id=0&amp;start_date=02%2F01%2F2021%2000%3A00%3A00&amp;end_date=02%2F28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68&amp;split_id=0&amp;start_date=02%2F01%2F2021%2000%3A00%3A00&amp;end_date=02%2F28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7&amp;split_id=0&amp;start_date=02%2F01%2F2021%2000%3A00%3A00&amp;end_date=02%2F28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74&amp;split_id=0&amp;start_date=02%2F01%2F2021%2000%3A00%3A00&amp;end_date=02%2F28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68&amp;split_id=0&amp;start_date=02%2F01%2F2021%2000%3A00%3A00&amp;end_date=02%2F28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74&amp;split_id=0&amp;start_date=02%2F01%2F2021%2000%3A00%3A00&amp;end_date=02%2F28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5&amp;split_id=0&amp;start_date=02%2F01%2F2021%2000%3A00%3A00&amp;end_date=02%2F28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68&amp;split_id=7514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68&amp;split_id=0&amp;start_date=02%2F01%2F2021%2000%3A00%3A00&amp;end_date=02%2F28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68&amp;split_id=0&amp;start_date=02%2F01%2F2021%2000%3A00%3A00&amp;end_date=02%2F28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5&amp;split_id=0&amp;start_date=02%2F01%2F2021%2000%3A00%3A00&amp;end_date=02%2F28%2F2021%2000%3A00%3A00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94&amp;split_id=0&amp;start_date=02%2F01%2F2021%2000%3A00%3A00&amp;end_date=02%2F28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68&amp;split_id=0&amp;start_date=02%2F01%2F2021%2000%3A00%3A00&amp;end_date=02%2F28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7&amp;split_id=7568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74&amp;split_id=765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7&amp;split_id=0&amp;start_date=02%2F01%2F2021%2000%3A00%3A00&amp;end_date=02%2F28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5&amp;split_id=0&amp;start_date=02%2F01%2F2021%2000%3A00%3A00&amp;end_date=02%2F28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74&amp;split_id=0&amp;start_date=02%2F01%2F2021%2000%3A00%3A00&amp;end_date=02%2F28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79&amp;split_id=0&amp;start_date=02%2F01%2F2021%2000%3A00%3A00&amp;end_date=02%2F28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7&amp;split_id=7567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94&amp;split_id=0&amp;start_date=02%2F01%2F2021%2000%3A00%3A00&amp;end_date=02%2F28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7&amp;split_id=0&amp;start_date=02%2F01%2F2021%2000%3A00%3A00&amp;end_date=02%2F28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5&amp;split_id=0&amp;start_date=02%2F01%2F2021%2000%3A00%3A00&amp;end_date=02%2F28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74&amp;split_id=0&amp;start_date=02%2F01%2F2021%2000%3A00%3A00&amp;end_date=02%2F28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74&amp;split_id=0&amp;start_date=02%2F01%2F2021%2000%3A00%3A00&amp;end_date=02%2F28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68&amp;split_id=0&amp;start_date=02%2F01%2F2021%2000%3A00%3A00&amp;end_date=02%2F28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5&amp;split_id=0&amp;start_date=02%2F01%2F2021%2000%3A00%3A00&amp;end_date=02%2F28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7&amp;split_id=0&amp;start_date=02%2F01%2F2021%2000%3A00%3A00&amp;end_date=02%2F28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5&amp;split_id=7604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83&amp;split_id=0&amp;start_date=02%2F01%2F2021%2000%3A00%3A00&amp;end_date=02%2F28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7&amp;split_id=0&amp;start_date=02%2F01%2F2021%2000%3A00%3A00&amp;end_date=02%2F28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7&amp;split_id=0&amp;start_date=02%2F01%2F2021%2000%3A00%3A00&amp;end_date=02%2F28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5&amp;split_id=0&amp;start_date=02%2F01%2F2021%2000%3A00%3A00&amp;end_date=02%2F28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74&amp;split_id=0&amp;start_date=02%2F01%2F2021%2000%3A00%3A00&amp;end_date=02%2F28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5&amp;split_id=7603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68&amp;split_id=7515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74&amp;split_id=7651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68&amp;split_id=0&amp;start_date=02%2F01%2F2021%2000%3A00%3A00&amp;end_date=02%2F28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7&amp;split_id=0&amp;start_date=02%2F01%2F2021%2000%3A00%3A00&amp;end_date=02%2F28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5&amp;split_id=0&amp;start_date=02%2F01%2F2021%2000%3A00%3A00&amp;end_date=02%2F28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74&amp;split_id=0&amp;start_date=02%2F01%2F2021%2000%3A00%3A00&amp;end_date=02%2F28%2F2021%2000%3A00%3A0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0&amp;split_id=0&amp;start_date=03%2F01%2F2021%2000%3A00%3A00&amp;end_date=03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8&amp;split_id=0&amp;start_date=03%2F01%2F2021%2000%3A00%3A00&amp;end_date=03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08&amp;split_id=0&amp;start_date=03%2F01%2F2021%2000%3A00%3A00&amp;end_date=03%2F31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79&amp;split_id=0&amp;start_date=03%2F01%2F2021%2000%3A00%3A00&amp;end_date=03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8&amp;split_id=0&amp;start_date=03%2F01%2F2021%2000%3A00%3A00&amp;end_date=03%2F31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1&amp;split_id=0&amp;start_date=03%2F01%2F2021%2000%3A00%3A00&amp;end_date=03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0&amp;split_id=0&amp;start_date=03%2F01%2F2021%2000%3A00%3A00&amp;end_date=03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0&amp;split_id=0&amp;start_date=03%2F01%2F2021%2000%3A00%3A00&amp;end_date=03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8&amp;split_id=0&amp;start_date=03%2F01%2F2021%2000%3A00%3A00&amp;end_date=03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08&amp;split_id=0&amp;start_date=03%2F01%2F2021%2000%3A00%3A00&amp;end_date=03%2F31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1&amp;split_id=0&amp;start_date=03%2F01%2F2021%2000%3A00%3A00&amp;end_date=03%2F31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0&amp;split_id=0&amp;start_date=03%2F01%2F2021%2000%3A00%3A00&amp;end_date=03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0&amp;split_id=7704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8&amp;split_id=0&amp;start_date=03%2F01%2F2021%2000%3A00%3A00&amp;end_date=03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8&amp;split_id=0&amp;start_date=03%2F01%2F2021%2000%3A00%3A00&amp;end_date=03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1&amp;split_id=0&amp;start_date=03%2F01%2F2021%2000%3A00%3A00&amp;end_date=03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0&amp;split_id=0&amp;start_date=03%2F01%2F2021%2000%3A00%3A00&amp;end_date=03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1&amp;split_id=0&amp;start_date=03%2F01%2F2021%2000%3A00%3A00&amp;end_date=03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0&amp;split_id=0&amp;start_date=03%2F01%2F2021%2000%3A00%3A00&amp;end_date=03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08&amp;split_id=0&amp;start_date=03%2F01%2F2021%2000%3A00%3A00&amp;end_date=03%2F31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1&amp;split_id=0&amp;start_date=03%2F01%2F2021%2000%3A00%3A00&amp;end_date=03%2F31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0&amp;split_id=0&amp;start_date=03%2F01%2F2021%2000%3A00%3A00&amp;end_date=03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08&amp;split_id=0&amp;start_date=03%2F01%2F2021%2000%3A00%3A00&amp;end_date=03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8&amp;split_id=0&amp;start_date=03%2F01%2F2021%2000%3A00%3A00&amp;end_date=03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08&amp;split_id=0&amp;start_date=03%2F01%2F2021%2000%3A00%3A00&amp;end_date=03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08&amp;split_id=0&amp;start_date=03%2F01%2F2021%2000%3A00%3A00&amp;end_date=03%2F31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79&amp;split_id=0&amp;start_date=03%2F01%2F2021%2000%3A00%3A00&amp;end_date=03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0&amp;split_id=0&amp;start_date=03%2F01%2F2021%2000%3A00%3A00&amp;end_date=03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8&amp;split_id=0&amp;start_date=03%2F01%2F2021%2000%3A00%3A00&amp;end_date=03%2F31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1&amp;split_id=0&amp;start_date=03%2F01%2F2021%2000%3A00%3A00&amp;end_date=03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8&amp;split_id=0&amp;start_date=03%2F01%2F2021%2000%3A00%3A00&amp;end_date=03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0&amp;split_id=0&amp;start_date=03%2F01%2F2021%2000%3A00%3A00&amp;end_date=03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0&amp;split_id=0&amp;start_date=03%2F01%2F2021%2000%3A00%3A00&amp;end_date=03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08&amp;split_id=0&amp;start_date=03%2F01%2F2021%2000%3A00%3A00&amp;end_date=03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08&amp;split_id=0&amp;start_date=03%2F01%2F2021%2000%3A00%3A00&amp;end_date=03%2F31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1&amp;split_id=0&amp;start_date=03%2F01%2F2021%2000%3A00%3A00&amp;end_date=03%2F31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1&amp;split_id=0&amp;start_date=03%2F01%2F2021%2000%3A00%3A00&amp;end_date=03%2F31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40&amp;split_id=0&amp;start_date=03%2F01%2F2021%2000%3A00%3A00&amp;end_date=03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0&amp;split_id=7705&amp;rs%3AParameterLanguage=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6&amp;split_id=0&amp;start_date=04%2F01%2F2021%2000%3A00%3A00&amp;end_date=04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7&amp;split_id=0&amp;start_date=04%2F01%2F2021%2000%3A00%3A00&amp;end_date=04%2F30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9&amp;split_id=0&amp;start_date=04%2F01%2F2021%2000%3A00%3A00&amp;end_date=04%2F30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9&amp;split_id=0&amp;start_date=04%2F01%2F2021%2000%3A00%3A00&amp;end_date=04%2F30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7&amp;split_id=0&amp;start_date=04%2F01%2F2021%2000%3A00%3A00&amp;end_date=04%2F30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06&amp;split_id=0&amp;start_date=04%2F01%2F2021%2000%3A00%3A00&amp;end_date=04%2F30%2F2021%2000%3A00%3A00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9&amp;split_id=0&amp;start_date=04%2F01%2F2021%2000%3A00%3A00&amp;end_date=04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32&amp;split_id=0&amp;start_date=04%2F01%2F2021%2000%3A00%3A00&amp;end_date=04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7&amp;split_id=0&amp;start_date=04%2F01%2F2021%2000%3A00%3A00&amp;end_date=04%2F30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7&amp;split_id=0&amp;start_date=04%2F01%2F2021%2000%3A00%3A00&amp;end_date=04%2F30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9&amp;split_id=0&amp;start_date=04%2F01%2F2021%2000%3A00%3A00&amp;end_date=04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6&amp;split_id=0&amp;start_date=04%2F01%2F2021%2000%3A00%3A00&amp;end_date=04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0&amp;split_id=0&amp;start_date=04%2F01%2F2021%2000%3A00%3A00&amp;end_date=04%2F30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6&amp;split_id=0&amp;start_date=04%2F01%2F2021%2000%3A00%3A00&amp;end_date=04%2F30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9&amp;split_id=0&amp;start_date=04%2F01%2F2021%2000%3A00%3A00&amp;end_date=04%2F30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06&amp;split_id=0&amp;start_date=04%2F01%2F2021%2000%3A00%3A00&amp;end_date=04%2F30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9&amp;split_id=0&amp;start_date=04%2F01%2F2021%2000%3A00%3A00&amp;end_date=04%2F30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9&amp;split_id=0&amp;start_date=04%2F01%2F2021%2000%3A00%3A00&amp;end_date=04%2F30%2F2021%2000%3A00%3A00&amp;rs%3AParameterLanguage=" TargetMode="External"/><Relationship Id="rId4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21&amp;split_id=0&amp;start_date=04%2F01%2F2021%2000%3A00%3A00&amp;end_date=04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9&amp;split_id=0&amp;start_date=04%2F01%2F2021%2000%3A00%3A00&amp;end_date=04%2F30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6&amp;split_id=0&amp;start_date=04%2F01%2F2021%2000%3A00%3A00&amp;end_date=04%2F30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9&amp;split_id=0&amp;start_date=04%2F01%2F2021%2000%3A00%3A00&amp;end_date=04%2F30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9&amp;split_id=0&amp;start_date=04%2F01%2F2021%2000%3A00%3A00&amp;end_date=04%2F30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06&amp;split_id=0&amp;start_date=04%2F01%2F2021%2000%3A00%3A00&amp;end_date=04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6&amp;split_id=0&amp;start_date=04%2F01%2F2021%2000%3A00%3A00&amp;end_date=04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7&amp;split_id=0&amp;start_date=04%2F01%2F2021%2000%3A00%3A00&amp;end_date=04%2F30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06&amp;split_id=0&amp;start_date=04%2F01%2F2021%2000%3A00%3A00&amp;end_date=04%2F30%2F2021%2000%3A00%3A00&amp;rs%3AParameterLanguage=" TargetMode="External"/><Relationship Id="rId4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0&amp;split_id=0&amp;start_date=04%2F01%2F2021%2000%3A00%3A00&amp;end_date=04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06&amp;split_id=0&amp;start_date=04%2F01%2F2021%2000%3A00%3A00&amp;end_date=04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6&amp;split_id=0&amp;start_date=04%2F01%2F2021%2000%3A00%3A00&amp;end_date=04%2F30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6&amp;split_id=0&amp;start_date=04%2F01%2F2021%2000%3A00%3A00&amp;end_date=04%2F30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7&amp;split_id=0&amp;start_date=04%2F01%2F2021%2000%3A00%3A00&amp;end_date=04%2F30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9&amp;split_id=0&amp;start_date=04%2F01%2F2021%2000%3A00%3A00&amp;end_date=04%2F30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06&amp;split_id=0&amp;start_date=04%2F01%2F2021%2000%3A00%3A00&amp;end_date=04%2F30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06&amp;split_id=0&amp;start_date=04%2F01%2F2021%2000%3A00%3A00&amp;end_date=04%2F30%2F2021%2000%3A00%3A00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0&amp;split_id=0&amp;start_date=04%2F01%2F2021%2000%3A00%3A00&amp;end_date=04%2F30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21&amp;split_id=0&amp;start_date=04%2F01%2F2021%2000%3A00%3A00&amp;end_date=04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9&amp;split_id=0&amp;start_date=04%2F01%2F2021%2000%3A00%3A00&amp;end_date=04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6&amp;split_id=0&amp;start_date=04%2F01%2F2021%2000%3A00%3A00&amp;end_date=04%2F30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7&amp;split_id=0&amp;start_date=04%2F01%2F2021%2000%3A00%3A00&amp;end_date=04%2F30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9&amp;split_id=0&amp;start_date=04%2F01%2F2021%2000%3A00%3A00&amp;end_date=04%2F30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06&amp;split_id=0&amp;start_date=04%2F01%2F2021%2000%3A00%3A00&amp;end_date=04%2F30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9&amp;split_id=0&amp;start_date=04%2F01%2F2021%2000%3A00%3A00&amp;end_date=04%2F30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7&amp;split_id=0&amp;start_date=04%2F01%2F2021%2000%3A00%3A00&amp;end_date=04%2F30%2F2021%2000%3A00%3A00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49&amp;split_id=0&amp;start_date=04%2F01%2F2021%2000%3A00%3A00&amp;end_date=04%2F30%2F2021%2000%3A00%3A00&amp;rs%3AParameterLanguage=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6&amp;split_id=0&amp;start_date=05%2F01%2F2021%2000%3A00%3A00&amp;end_date=05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1&amp;split_id=0&amp;start_date=05%2F01%2F2021%2000%3A00%3A00&amp;end_date=05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13&amp;split_id=0&amp;start_date=05%2F01%2F2021%2000%3A00%3A00&amp;end_date=05%2F31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0&amp;split_id=0&amp;start_date=05%2F01%2F2021%2000%3A00%3A00&amp;end_date=05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1&amp;split_id=0&amp;start_date=05%2F01%2F2021%2000%3A00%3A00&amp;end_date=05%2F31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3&amp;split_id=0&amp;start_date=05%2F01%2F2021%2000%3A00%3A00&amp;end_date=05%2F31%2F2021%2000%3A00%3A00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0&amp;split_id=0&amp;start_date=05%2F01%2F2021%2000%3A00%3A00&amp;end_date=05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56&amp;split_id=0&amp;start_date=05%2F01%2F2021%2000%3A00%3A00&amp;end_date=05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1&amp;split_id=0&amp;start_date=05%2F01%2F2021%2000%3A00%3A00&amp;end_date=05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1&amp;split_id=0&amp;start_date=05%2F01%2F2021%2000%3A00%3A00&amp;end_date=05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1&amp;split_id=0&amp;start_date=05%2F01%2F2021%2000%3A00%3A00&amp;end_date=05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3&amp;split_id=0&amp;start_date=05%2F01%2F2021%2000%3A00%3A00&amp;end_date=05%2F31%2F2021%2000%3A00%3A00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0&amp;split_id=0&amp;start_date=05%2F01%2F2021%2000%3A00%3A00&amp;end_date=05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6&amp;split_id=0&amp;start_date=05%2F01%2F2021%2000%3A00%3A00&amp;end_date=05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63&amp;split_id=0&amp;start_date=05%2F01%2F2021%2000%3A00%3A00&amp;end_date=05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6&amp;split_id=0&amp;start_date=05%2F01%2F2021%2000%3A00%3A00&amp;end_date=05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13&amp;split_id=0&amp;start_date=05%2F01%2F2021%2000%3A00%3A00&amp;end_date=05%2F31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3&amp;split_id=0&amp;start_date=05%2F01%2F2021%2000%3A00%3A00&amp;end_date=05%2F31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0&amp;split_id=0&amp;start_date=05%2F01%2F2021%2000%3A00%3A00&amp;end_date=05%2F31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0&amp;split_id=0&amp;start_date=05%2F01%2F2021%2000%3A00%3A00&amp;end_date=05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0&amp;split_id=0&amp;start_date=05%2F01%2F2021%2000%3A00%3A00&amp;end_date=05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1&amp;split_id=0&amp;start_date=05%2F01%2F2021%2000%3A00%3A00&amp;end_date=05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13&amp;split_id=0&amp;start_date=05%2F01%2F2021%2000%3A00%3A00&amp;end_date=05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13&amp;split_id=0&amp;start_date=05%2F01%2F2021%2000%3A00%3A00&amp;end_date=05%2F31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0&amp;split_id=0&amp;start_date=05%2F01%2F2021%2000%3A00%3A00&amp;end_date=05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6&amp;split_id=0&amp;start_date=05%2F01%2F2021%2000%3A00%3A00&amp;end_date=05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1&amp;split_id=0&amp;start_date=05%2F01%2F2021%2000%3A00%3A00&amp;end_date=05%2F31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3&amp;split_id=0&amp;start_date=05%2F01%2F2021%2000%3A00%3A00&amp;end_date=05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3&amp;split_id=0&amp;start_date=05%2F01%2F2021%2000%3A00%3A00&amp;end_date=05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6&amp;split_id=0&amp;start_date=05%2F01%2F2021%2000%3A00%3A00&amp;end_date=05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6&amp;split_id=0&amp;start_date=05%2F01%2F2021%2000%3A00%3A00&amp;end_date=05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13&amp;split_id=0&amp;start_date=05%2F01%2F2021%2000%3A00%3A00&amp;end_date=05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13&amp;split_id=0&amp;start_date=05%2F01%2F2021%2000%3A00%3A00&amp;end_date=05%2F31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3&amp;split_id=0&amp;start_date=05%2F01%2F2021%2000%3A00%3A00&amp;end_date=05%2F31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3&amp;split_id=0&amp;start_date=05%2F01%2F2021%2000%3A00%3A00&amp;end_date=05%2F31%2F2021%2000%3A00%3A00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56&amp;split_id=0&amp;start_date=05%2F01%2F2021%2000%3A00%3A00&amp;end_date=05%2F31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6&amp;split_id=0&amp;start_date=05%2F01%2F2021%2000%3A00%3A00&amp;end_date=05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13&amp;split_id=0&amp;start_date=05%2F01%2F2021%2000%3A00%3A00&amp;end_date=05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6&amp;split_id=0&amp;start_date=05%2F01%2F2021%2000%3A00%3A00&amp;end_date=05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1&amp;split_id=0&amp;start_date=05%2F01%2F2021%2000%3A00%3A00&amp;end_date=05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13&amp;split_id=0&amp;start_date=05%2F01%2F2021%2000%3A00%3A00&amp;end_date=05%2F31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3&amp;split_id=0&amp;start_date=05%2F01%2F2021%2000%3A00%3A00&amp;end_date=05%2F31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0&amp;split_id=0&amp;start_date=05%2F01%2F2021%2000%3A00%3A00&amp;end_date=05%2F31%2F2021%2000%3A00%3A00&amp;rs%3AParameterLanguage=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69&amp;split_id=0&amp;start_date=06%2F01%2F2021%2000%3A00%3A00&amp;end_date=06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91&amp;split_id=0&amp;start_date=06%2F01%2F2021%2000%3A00%3A00&amp;end_date=06%2F30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25&amp;split_id=0&amp;start_date=06%2F01%2F2021%2000%3A00%3A00&amp;end_date=06%2F30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65&amp;split_id=0&amp;start_date=06%2F01%2F2021%2000%3A00%3A00&amp;end_date=06%2F30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25&amp;split_id=0&amp;start_date=06%2F01%2F2021%2000%3A00%3A00&amp;end_date=06%2F30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84&amp;split_id=0&amp;start_date=06%2F01%2F2021%2000%3A00%3A00&amp;end_date=06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03&amp;split_id=0&amp;start_date=06%2F01%2F2021%2000%3A00%3A00&amp;end_date=06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69&amp;split_id=0&amp;start_date=06%2F01%2F2021%2000%3A00%3A00&amp;end_date=06%2F30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91&amp;split_id=0&amp;start_date=06%2F01%2F2021%2000%3A00%3A00&amp;end_date=06%2F30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25&amp;split_id=0&amp;start_date=06%2F01%2F2021%2000%3A00%3A00&amp;end_date=06%2F30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84&amp;split_id=0&amp;start_date=06%2F01%2F2021%2000%3A00%3A00&amp;end_date=06%2F30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84&amp;split_id=0&amp;start_date=06%2F01%2F2021%2000%3A00%3A00&amp;end_date=06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91&amp;split_id=0&amp;start_date=06%2F01%2F2021%2000%3A00%3A00&amp;end_date=06%2F30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91&amp;split_id=0&amp;start_date=06%2F01%2F2021%2000%3A00%3A00&amp;end_date=06%2F30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91&amp;split_id=0&amp;start_date=06%2F01%2F2021%2000%3A00%3A00&amp;end_date=06%2F30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4&amp;split_id=0&amp;start_date=06%2F01%2F2021%2000%3A00%3A00&amp;end_date=06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69&amp;split_id=0&amp;start_date=06%2F01%2F2021%2000%3A00%3A00&amp;end_date=06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61&amp;split_id=0&amp;start_date=06%2F01%2F2021%2000%3A00%3A00&amp;end_date=06%2F30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69&amp;split_id=0&amp;start_date=06%2F01%2F2021%2000%3A00%3A00&amp;end_date=06%2F30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25&amp;split_id=0&amp;start_date=06%2F01%2F2021%2000%3A00%3A00&amp;end_date=06%2F30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4&amp;split_id=0&amp;start_date=06%2F01%2F2021%2000%3A00%3A00&amp;end_date=06%2F30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84&amp;split_id=0&amp;start_date=06%2F01%2F2021%2000%3A00%3A00&amp;end_date=06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84&amp;split_id=0&amp;start_date=06%2F01%2F2021%2000%3A00%3A00&amp;end_date=06%2F30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91&amp;split_id=0&amp;start_date=06%2F01%2F2021%2000%3A00%3A00&amp;end_date=06%2F30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25&amp;split_id=0&amp;start_date=06%2F01%2F2021%2000%3A00%3A00&amp;end_date=06%2F30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4&amp;split_id=0&amp;start_date=06%2F01%2F2021%2000%3A00%3A00&amp;end_date=06%2F30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84&amp;split_id=0&amp;start_date=06%2F01%2F2021%2000%3A00%3A00&amp;end_date=06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69&amp;split_id=0&amp;start_date=06%2F01%2F2021%2000%3A00%3A00&amp;end_date=06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91&amp;split_id=0&amp;start_date=06%2F01%2F2021%2000%3A00%3A00&amp;end_date=06%2F30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4&amp;split_id=0&amp;start_date=06%2F01%2F2021%2000%3A00%3A00&amp;end_date=06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4&amp;split_id=0&amp;start_date=06%2F01%2F2021%2000%3A00%3A00&amp;end_date=06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69&amp;split_id=0&amp;start_date=06%2F01%2F2021%2000%3A00%3A00&amp;end_date=06%2F30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69&amp;split_id=0&amp;start_date=06%2F01%2F2021%2000%3A00%3A00&amp;end_date=06%2F30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25&amp;split_id=0&amp;start_date=06%2F01%2F2021%2000%3A00%3A00&amp;end_date=06%2F30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4&amp;split_id=0&amp;start_date=06%2F01%2F2021%2000%3A00%3A00&amp;end_date=06%2F30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4&amp;split_id=0&amp;start_date=06%2F01%2F2021%2000%3A00%3A00&amp;end_date=06%2F30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84&amp;split_id=0&amp;start_date=06%2F01%2F2021%2000%3A00%3A00&amp;end_date=06%2F30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65&amp;split_id=0&amp;start_date=06%2F01%2F2021%2000%3A00%3A00&amp;end_date=06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25&amp;split_id=0&amp;start_date=06%2F01%2F2021%2000%3A00%3A00&amp;end_date=06%2F30%2F2021%2000%3A00%3A00&amp;rs%3AParameterLanguage=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08&amp;split_id=0&amp;start_date=07%2F01%2F2021%2000%3A00%3A00&amp;end_date=07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21&amp;split_id=0&amp;start_date=07%2F01%2F2021%2000%3A00%3A00&amp;end_date=07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69&amp;split_id=0&amp;start_date=07%2F01%2F2021%2000%3A00%3A00&amp;end_date=07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1&amp;split_id=0&amp;start_date=07%2F01%2F2021%2000%3A00%3A00&amp;end_date=07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69&amp;split_id=0&amp;start_date=07%2F01%2F2021%2000%3A00%3A00&amp;end_date=07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69&amp;split_id=0&amp;start_date=07%2F01%2F2021%2000%3A00%3A00&amp;end_date=07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08&amp;split_id=0&amp;start_date=07%2F01%2F2021%2000%3A00%3A00&amp;end_date=07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21&amp;split_id=0&amp;start_date=07%2F01%2F2021%2000%3A00%3A00&amp;end_date=07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69&amp;split_id=0&amp;start_date=07%2F01%2F2021%2000%3A00%3A00&amp;end_date=07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1&amp;split_id=0&amp;start_date=07%2F01%2F2021%2000%3A00%3A00&amp;end_date=07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21&amp;split_id=0&amp;start_date=07%2F01%2F2021%2000%3A00%3A00&amp;end_date=07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21&amp;split_id=0&amp;start_date=07%2F01%2F2021%2000%3A00%3A00&amp;end_date=07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69&amp;split_id=0&amp;start_date=07%2F01%2F2021%2000%3A00%3A00&amp;end_date=07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08&amp;split_id=0&amp;start_date=07%2F01%2F2021%2000%3A00%3A00&amp;end_date=07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02&amp;split_id=0&amp;start_date=07%2F01%2F2021%2000%3A00%3A00&amp;end_date=07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08&amp;split_id=0&amp;start_date=07%2F01%2F2021%2000%3A00%3A00&amp;end_date=07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1&amp;split_id=0&amp;start_date=07%2F01%2F2021%2000%3A00%3A00&amp;end_date=07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02&amp;split_id=0&amp;start_date=07%2F01%2F2021%2000%3A00%3A00&amp;end_date=07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21&amp;split_id=0&amp;start_date=07%2F01%2F2021%2000%3A00%3A00&amp;end_date=07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1&amp;split_id=0&amp;start_date=07%2F01%2F2021%2000%3A00%3A00&amp;end_date=07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08&amp;split_id=0&amp;start_date=07%2F01%2F2021%2000%3A00%3A00&amp;end_date=07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69&amp;split_id=0&amp;start_date=07%2F01%2F2021%2000%3A00%3A00&amp;end_date=07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1&amp;split_id=0&amp;start_date=07%2F01%2F2021%2000%3A00%3A00&amp;end_date=07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08&amp;split_id=0&amp;start_date=07%2F01%2F2021%2000%3A00%3A00&amp;end_date=07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21&amp;split_id=0&amp;start_date=07%2F01%2F2021%2000%3A00%3A00&amp;end_date=07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1&amp;split_id=0&amp;start_date=07%2F01%2F2021%2000%3A00%3A00&amp;end_date=07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02&amp;split_id=0&amp;start_date=07%2F01%2F2021%2000%3A00%3A00&amp;end_date=07%2F31%2F2021%2000%3A00%3A00&amp;rs%3AParameterLanguage=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3&amp;split_id=0&amp;start_date=08%2F01%2F2021%2000%3A00%3A00&amp;end_date=08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57&amp;split_id=0&amp;start_date=08%2F01%2F2021%2000%3A00%3A00&amp;end_date=08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91&amp;split_id=0&amp;start_date=08%2F01%2F2021%2000%3A00%3A00&amp;end_date=08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67&amp;split_id=0&amp;start_date=08%2F01%2F2021%2000%3A00%3A00&amp;end_date=08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91&amp;split_id=0&amp;start_date=08%2F01%2F2021%2000%3A00%3A00&amp;end_date=08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49&amp;split_id=0&amp;start_date=08%2F01%2F2021%2000%3A00%3A00&amp;end_date=08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3&amp;split_id=0&amp;start_date=08%2F01%2F2021%2000%3A00%3A00&amp;end_date=08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57&amp;split_id=0&amp;start_date=08%2F01%2F2021%2000%3A00%3A00&amp;end_date=08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91&amp;split_id=0&amp;start_date=08%2F01%2F2021%2000%3A00%3A00&amp;end_date=08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49&amp;split_id=0&amp;start_date=08%2F01%2F2021%2000%3A00%3A00&amp;end_date=08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57&amp;split_id=0&amp;start_date=08%2F01%2F2021%2000%3A00%3A00&amp;end_date=08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91&amp;split_id=0&amp;start_date=08%2F01%2F2021%2000%3A00%3A00&amp;end_date=08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91&amp;split_id=0&amp;start_date=08%2F01%2F2021%2000%3A00%3A00&amp;end_date=08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3&amp;split_id=0&amp;start_date=08%2F01%2F2021%2000%3A00%3A00&amp;end_date=08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67&amp;split_id=0&amp;start_date=08%2F01%2F2021%2000%3A00%3A00&amp;end_date=08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57&amp;split_id=0&amp;start_date=08%2F01%2F2021%2000%3A00%3A00&amp;end_date=08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49&amp;split_id=0&amp;start_date=08%2F01%2F2021%2000%3A00%3A00&amp;end_date=08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29&amp;split_id=0&amp;start_date=08%2F01%2F2021%2000%3A00%3A00&amp;end_date=08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57&amp;split_id=0&amp;start_date=08%2F01%2F2021%2000%3A00%3A00&amp;end_date=08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49&amp;split_id=0&amp;start_date=08%2F01%2F2021%2000%3A00%3A00&amp;end_date=08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3&amp;split_id=0&amp;start_date=08%2F01%2F2021%2000%3A00%3A00&amp;end_date=08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91&amp;split_id=0&amp;start_date=08%2F01%2F2021%2000%3A00%3A00&amp;end_date=08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49&amp;split_id=0&amp;start_date=08%2F01%2F2021%2000%3A00%3A00&amp;end_date=08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3&amp;split_id=0&amp;start_date=08%2F01%2F2021%2000%3A00%3A00&amp;end_date=08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57&amp;split_id=0&amp;start_date=08%2F01%2F2021%2000%3A00%3A00&amp;end_date=08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49&amp;split_id=0&amp;start_date=08%2F01%2F2021%2000%3A00%3A00&amp;end_date=08%2F31%2F2021%2000%3A00%3A00&amp;rs%3AParameterLanguage=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4&amp;split_id=0&amp;start_date=09%2F01%2F2021%2000%3A00%3A00&amp;end_date=09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9&amp;split_id=0&amp;start_date=09%2F01%2F2021%2000%3A00%3A00&amp;end_date=09%2F30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5&amp;split_id=0&amp;start_date=09%2F01%2F2021%2000%3A00%3A00&amp;end_date=09%2F30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09&amp;split_id=0&amp;start_date=09%2F01%2F2021%2000%3A00%3A00&amp;end_date=09%2F30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65&amp;split_id=0&amp;start_date=09%2F01%2F2021%2000%3A00%3A00&amp;end_date=09%2F30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48&amp;split_id=0&amp;start_date=09%2F01%2F2021%2000%3A00%3A00&amp;end_date=09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09&amp;split_id=0&amp;start_date=09%2F01%2F2021%2000%3A00%3A00&amp;end_date=09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4&amp;split_id=0&amp;start_date=09%2F01%2F2021%2000%3A00%3A00&amp;end_date=09%2F30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9&amp;split_id=0&amp;start_date=09%2F01%2F2021%2000%3A00%3A00&amp;end_date=09%2F30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65&amp;split_id=0&amp;start_date=09%2F01%2F2021%2000%3A00%3A00&amp;end_date=09%2F30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48&amp;split_id=0&amp;start_date=09%2F01%2F2021%2000%3A00%3A00&amp;end_date=09%2F30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09&amp;split_id=0&amp;start_date=09%2F01%2F2021%2000%3A00%3A00&amp;end_date=09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9&amp;split_id=0&amp;start_date=09%2F01%2F2021%2000%3A00%3A00&amp;end_date=09%2F30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9&amp;split_id=0&amp;start_date=09%2F01%2F2021%2000%3A00%3A00&amp;end_date=09%2F30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65&amp;split_id=0&amp;start_date=09%2F01%2F2021%2000%3A00%3A00&amp;end_date=09%2F30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5&amp;split_id=0&amp;start_date=09%2F01%2F2021%2000%3A00%3A00&amp;end_date=09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4&amp;split_id=0&amp;start_date=09%2F01%2F2021%2000%3A00%3A00&amp;end_date=09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8&amp;split_id=0&amp;start_date=09%2F01%2F2021%2000%3A00%3A00&amp;end_date=09%2F30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4&amp;split_id=0&amp;start_date=09%2F01%2F2021%2000%3A00%3A00&amp;end_date=09%2F30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65&amp;split_id=0&amp;start_date=09%2F01%2F2021%2000%3A00%3A00&amp;end_date=09%2F30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48&amp;split_id=0&amp;start_date=09%2F01%2F2021%2000%3A00%3A00&amp;end_date=09%2F30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48&amp;split_id=0&amp;start_date=09%2F01%2F2021%2000%3A00%3A00&amp;end_date=09%2F30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25&amp;split_id=0&amp;start_date=09%2F01%2F2021%2000%3A00%3A00&amp;end_date=09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48&amp;split_id=0&amp;start_date=09%2F01%2F2021%2000%3A00%3A00&amp;end_date=09%2F30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9&amp;split_id=0&amp;start_date=09%2F01%2F2021%2000%3A00%3A00&amp;end_date=09%2F30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65&amp;split_id=0&amp;start_date=09%2F01%2F2021%2000%3A00%3A00&amp;end_date=09%2F30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5&amp;split_id=0&amp;start_date=09%2F01%2F2021%2000%3A00%3A00&amp;end_date=09%2F30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48&amp;split_id=0&amp;start_date=09%2F01%2F2021%2000%3A00%3A00&amp;end_date=09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4&amp;split_id=0&amp;start_date=09%2F01%2F2021%2000%3A00%3A00&amp;end_date=09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9&amp;split_id=0&amp;start_date=09%2F01%2F2021%2000%3A00%3A00&amp;end_date=09%2F30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5&amp;split_id=0&amp;start_date=09%2F01%2F2021%2000%3A00%3A00&amp;end_date=09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5&amp;split_id=0&amp;start_date=09%2F01%2F2021%2000%3A00%3A00&amp;end_date=09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4&amp;split_id=0&amp;start_date=09%2F01%2F2021%2000%3A00%3A00&amp;end_date=09%2F30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9&amp;split_id=0&amp;start_date=09%2F01%2F2021%2000%3A00%3A00&amp;end_date=09%2F30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65&amp;split_id=0&amp;start_date=09%2F01%2F2021%2000%3A00%3A00&amp;end_date=09%2F30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5&amp;split_id=0&amp;start_date=09%2F01%2F2021%2000%3A00%3A00&amp;end_date=09%2F30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5&amp;split_id=0&amp;start_date=09%2F01%2F2021%2000%3A00%3A00&amp;end_date=09%2F30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48&amp;split_id=0&amp;start_date=09%2F01%2F2021%2000%3A00%3A00&amp;end_date=09%2F30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25&amp;split_id=0&amp;start_date=09%2F01%2F2021%2000%3A00%3A00&amp;end_date=09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65&amp;split_id=0&amp;start_date=09%2F01%2F2021%2000%3A00%3A00&amp;end_date=09%2F30%2F2021%2000%3A00%3A00&amp;rs%3AParameterLanguag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"/>
  <sheetViews>
    <sheetView workbookViewId="0">
      <selection activeCell="G5" sqref="G5:J7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.88671875" style="2" customWidth="1"/>
    <col min="5" max="5" width="30.44140625" style="2" customWidth="1"/>
    <col min="6" max="10" width="9.5546875" style="2" customWidth="1"/>
    <col min="11" max="12" width="8.88671875" style="2" customWidth="1"/>
    <col min="13" max="13" width="9.109375" style="2" customWidth="1"/>
    <col min="14" max="16" width="8.88671875" style="2" customWidth="1"/>
    <col min="17" max="18" width="8.33203125" style="2" customWidth="1"/>
    <col min="19" max="19" width="6.88671875" style="2" customWidth="1"/>
    <col min="20" max="21" width="8.33203125" style="2" customWidth="1"/>
    <col min="22" max="25" width="6.88671875" style="2" customWidth="1"/>
    <col min="26" max="26" width="37.5546875" style="2" customWidth="1"/>
    <col min="27" max="27" width="5.88671875" style="2" customWidth="1"/>
    <col min="28" max="28" width="255" style="2" customWidth="1"/>
    <col min="29" max="16384" width="9.109375" style="2"/>
  </cols>
  <sheetData>
    <row r="1" spans="1:28" ht="0.9" customHeight="1">
      <c r="A1" s="1"/>
      <c r="B1" s="1"/>
      <c r="C1" s="1"/>
      <c r="D1" s="1"/>
      <c r="E1" s="1"/>
      <c r="F1" s="1"/>
      <c r="G1" s="3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2" customFormat="1" ht="42" customHeight="1">
      <c r="A2" s="131" t="s">
        <v>50</v>
      </c>
      <c r="B2" s="132"/>
      <c r="C2" s="132"/>
      <c r="D2" s="132"/>
      <c r="E2" s="132"/>
      <c r="F2" s="40" t="s">
        <v>0</v>
      </c>
      <c r="G2" s="40"/>
      <c r="H2" s="40"/>
      <c r="I2" s="40"/>
      <c r="J2" s="40"/>
      <c r="K2" s="40" t="s">
        <v>0</v>
      </c>
      <c r="L2" s="40" t="s">
        <v>0</v>
      </c>
      <c r="M2" s="40" t="s">
        <v>0</v>
      </c>
      <c r="N2" s="41" t="s">
        <v>0</v>
      </c>
      <c r="O2" s="40" t="s">
        <v>0</v>
      </c>
      <c r="P2" s="41" t="s">
        <v>0</v>
      </c>
      <c r="Q2" s="41" t="s">
        <v>0</v>
      </c>
      <c r="R2" s="40" t="s">
        <v>0</v>
      </c>
      <c r="S2" s="41" t="s">
        <v>0</v>
      </c>
      <c r="T2" s="41" t="s">
        <v>0</v>
      </c>
      <c r="U2" s="41" t="s">
        <v>0</v>
      </c>
      <c r="V2" s="41" t="s">
        <v>0</v>
      </c>
      <c r="W2" s="40" t="s">
        <v>0</v>
      </c>
      <c r="X2" s="40" t="s">
        <v>0</v>
      </c>
      <c r="Y2" s="40" t="s">
        <v>0</v>
      </c>
      <c r="Z2" s="40" t="s">
        <v>0</v>
      </c>
    </row>
    <row r="3" spans="1:28" ht="31.8">
      <c r="A3" s="4" t="s">
        <v>1</v>
      </c>
      <c r="B3" s="5" t="s">
        <v>2</v>
      </c>
      <c r="C3" s="4" t="s">
        <v>3</v>
      </c>
      <c r="D3" s="133" t="s">
        <v>4</v>
      </c>
      <c r="E3" s="134"/>
      <c r="F3" s="5" t="s">
        <v>5</v>
      </c>
      <c r="G3" s="37" t="s">
        <v>46</v>
      </c>
      <c r="H3" s="38" t="s">
        <v>47</v>
      </c>
      <c r="I3" s="39" t="s">
        <v>48</v>
      </c>
      <c r="J3" s="39" t="s">
        <v>49</v>
      </c>
      <c r="K3" s="5" t="s">
        <v>6</v>
      </c>
      <c r="L3" s="5" t="s">
        <v>7</v>
      </c>
      <c r="M3" s="5" t="s">
        <v>8</v>
      </c>
      <c r="N3" s="5" t="s">
        <v>11</v>
      </c>
      <c r="O3" s="5" t="s">
        <v>9</v>
      </c>
      <c r="P3" s="5" t="s">
        <v>10</v>
      </c>
      <c r="Q3" s="5" t="s">
        <v>15</v>
      </c>
      <c r="R3" s="5" t="s">
        <v>12</v>
      </c>
      <c r="S3" s="5" t="s">
        <v>14</v>
      </c>
      <c r="T3" s="5" t="s">
        <v>13</v>
      </c>
      <c r="U3" s="5" t="s">
        <v>16</v>
      </c>
      <c r="V3" s="5" t="s">
        <v>17</v>
      </c>
      <c r="W3" s="5" t="s">
        <v>18</v>
      </c>
      <c r="X3" s="5" t="s">
        <v>19</v>
      </c>
      <c r="Y3" s="5" t="s">
        <v>20</v>
      </c>
      <c r="Z3" s="5" t="s">
        <v>21</v>
      </c>
      <c r="AA3" s="1"/>
      <c r="AB3" s="1"/>
    </row>
    <row r="4" spans="1:28" ht="20.399999999999999">
      <c r="A4" s="135" t="s">
        <v>22</v>
      </c>
      <c r="B4" s="139">
        <v>44197</v>
      </c>
      <c r="C4" s="135" t="s">
        <v>23</v>
      </c>
      <c r="D4" s="129" t="s">
        <v>24</v>
      </c>
      <c r="E4" s="130"/>
      <c r="F4" s="8">
        <v>44202.4376428588</v>
      </c>
      <c r="G4" s="8"/>
      <c r="H4" s="8"/>
      <c r="I4" s="8"/>
      <c r="J4" s="8"/>
      <c r="K4" s="9">
        <v>18790</v>
      </c>
      <c r="L4" s="9">
        <v>17803</v>
      </c>
      <c r="M4" s="10">
        <v>0.94747205960617398</v>
      </c>
      <c r="N4" s="11">
        <v>4532</v>
      </c>
      <c r="O4" s="9">
        <v>2862</v>
      </c>
      <c r="P4" s="10">
        <v>0.16075942256923001</v>
      </c>
      <c r="Q4" s="11">
        <v>656</v>
      </c>
      <c r="R4" s="9">
        <v>365</v>
      </c>
      <c r="S4" s="10">
        <v>0.12753319357092899</v>
      </c>
      <c r="T4" s="10">
        <v>2.05021625568724E-2</v>
      </c>
      <c r="U4" s="10">
        <v>3.6847722293995397E-2</v>
      </c>
      <c r="V4" s="10">
        <v>0.144748455428067</v>
      </c>
      <c r="W4" s="9">
        <v>0</v>
      </c>
      <c r="X4" s="9">
        <v>0</v>
      </c>
      <c r="Y4" s="12">
        <v>0</v>
      </c>
      <c r="Z4" s="13" t="s">
        <v>25</v>
      </c>
      <c r="AA4" s="1"/>
      <c r="AB4" s="1"/>
    </row>
    <row r="5" spans="1:28" ht="26.4">
      <c r="A5" s="136"/>
      <c r="B5" s="140"/>
      <c r="C5" s="136"/>
      <c r="D5" s="129" t="s">
        <v>24</v>
      </c>
      <c r="E5" s="130"/>
      <c r="F5" s="8">
        <v>44202.4376428588</v>
      </c>
      <c r="G5" s="43" t="s">
        <v>53</v>
      </c>
      <c r="H5" s="44">
        <v>4</v>
      </c>
      <c r="I5" s="45">
        <f>H5/Q$4</f>
        <v>6.0975609756097563E-3</v>
      </c>
      <c r="J5" s="45">
        <f>+H5/L$4</f>
        <v>2.2468123349997192E-4</v>
      </c>
      <c r="K5" s="9">
        <v>18790</v>
      </c>
      <c r="L5" s="9">
        <v>17803</v>
      </c>
      <c r="M5" s="10">
        <v>0.94747205960617398</v>
      </c>
      <c r="N5" s="11">
        <v>4532</v>
      </c>
      <c r="O5" s="9">
        <v>2862</v>
      </c>
      <c r="P5" s="10">
        <v>0.16075942256923001</v>
      </c>
      <c r="Q5" s="11">
        <v>656</v>
      </c>
      <c r="R5" s="9">
        <v>365</v>
      </c>
      <c r="S5" s="10">
        <v>0.12753319357092899</v>
      </c>
      <c r="T5" s="10">
        <v>2.05021625568724E-2</v>
      </c>
      <c r="U5" s="10">
        <v>3.6847722293995397E-2</v>
      </c>
      <c r="V5" s="10">
        <v>0.144748455428067</v>
      </c>
      <c r="W5" s="9">
        <v>0</v>
      </c>
      <c r="X5" s="9">
        <v>0</v>
      </c>
      <c r="Y5" s="12">
        <v>0</v>
      </c>
      <c r="Z5" s="13"/>
      <c r="AA5" s="3"/>
      <c r="AB5" s="3"/>
    </row>
    <row r="6" spans="1:28">
      <c r="A6" s="136"/>
      <c r="B6" s="140"/>
      <c r="C6" s="136"/>
      <c r="D6" s="129" t="s">
        <v>24</v>
      </c>
      <c r="E6" s="130"/>
      <c r="F6" s="8">
        <v>44202.4376428588</v>
      </c>
      <c r="G6" s="43" t="s">
        <v>52</v>
      </c>
      <c r="H6" s="44">
        <v>2</v>
      </c>
      <c r="I6" s="45">
        <f t="shared" ref="I6:I7" si="0">H6/Q$4</f>
        <v>3.0487804878048782E-3</v>
      </c>
      <c r="J6" s="45">
        <f t="shared" ref="J6:J7" si="1">+H6/L$4</f>
        <v>1.1234061674998596E-4</v>
      </c>
      <c r="K6" s="9">
        <v>18790</v>
      </c>
      <c r="L6" s="9">
        <v>17803</v>
      </c>
      <c r="M6" s="10">
        <v>0.94747205960617398</v>
      </c>
      <c r="N6" s="11">
        <v>4532</v>
      </c>
      <c r="O6" s="9">
        <v>2862</v>
      </c>
      <c r="P6" s="10">
        <v>0.16075942256923001</v>
      </c>
      <c r="Q6" s="11">
        <v>656</v>
      </c>
      <c r="R6" s="9">
        <v>365</v>
      </c>
      <c r="S6" s="10">
        <v>0.12753319357092899</v>
      </c>
      <c r="T6" s="10">
        <v>2.05021625568724E-2</v>
      </c>
      <c r="U6" s="10">
        <v>3.6847722293995397E-2</v>
      </c>
      <c r="V6" s="10">
        <v>0.144748455428067</v>
      </c>
      <c r="W6" s="9">
        <v>0</v>
      </c>
      <c r="X6" s="9">
        <v>0</v>
      </c>
      <c r="Y6" s="12">
        <v>0</v>
      </c>
      <c r="Z6" s="13"/>
      <c r="AA6" s="3"/>
      <c r="AB6" s="3"/>
    </row>
    <row r="7" spans="1:28">
      <c r="A7" s="136"/>
      <c r="B7" s="140"/>
      <c r="C7" s="136"/>
      <c r="D7" s="129" t="s">
        <v>24</v>
      </c>
      <c r="E7" s="130"/>
      <c r="F7" s="8">
        <v>44202.4376428588</v>
      </c>
      <c r="G7" s="43" t="s">
        <v>51</v>
      </c>
      <c r="H7" s="44">
        <v>6</v>
      </c>
      <c r="I7" s="45">
        <f t="shared" si="0"/>
        <v>9.1463414634146336E-3</v>
      </c>
      <c r="J7" s="45">
        <f t="shared" si="1"/>
        <v>3.3702185024995785E-4</v>
      </c>
      <c r="K7" s="9">
        <v>18790</v>
      </c>
      <c r="L7" s="9">
        <v>17803</v>
      </c>
      <c r="M7" s="10">
        <v>0.94747205960617398</v>
      </c>
      <c r="N7" s="11">
        <v>4532</v>
      </c>
      <c r="O7" s="9">
        <v>2862</v>
      </c>
      <c r="P7" s="10">
        <v>0.16075942256923001</v>
      </c>
      <c r="Q7" s="11">
        <v>656</v>
      </c>
      <c r="R7" s="9">
        <v>365</v>
      </c>
      <c r="S7" s="10">
        <v>0.12753319357092899</v>
      </c>
      <c r="T7" s="10">
        <v>2.05021625568724E-2</v>
      </c>
      <c r="U7" s="10">
        <v>3.6847722293995397E-2</v>
      </c>
      <c r="V7" s="10">
        <v>0.144748455428067</v>
      </c>
      <c r="W7" s="9">
        <v>0</v>
      </c>
      <c r="X7" s="9">
        <v>0</v>
      </c>
      <c r="Y7" s="12">
        <v>0</v>
      </c>
      <c r="Z7" s="13"/>
      <c r="AA7" s="3"/>
      <c r="AB7" s="3"/>
    </row>
    <row r="8" spans="1:28">
      <c r="A8" s="136"/>
      <c r="B8" s="140"/>
      <c r="C8" s="136"/>
      <c r="D8" s="6"/>
      <c r="E8" s="7"/>
      <c r="F8" s="8"/>
      <c r="G8" s="8"/>
      <c r="H8" s="8"/>
      <c r="I8" s="8"/>
      <c r="J8" s="8"/>
      <c r="K8" s="9"/>
      <c r="L8" s="9"/>
      <c r="M8" s="10"/>
      <c r="N8" s="11"/>
      <c r="O8" s="9"/>
      <c r="P8" s="10"/>
      <c r="Q8" s="11"/>
      <c r="R8" s="9"/>
      <c r="S8" s="10"/>
      <c r="T8" s="10"/>
      <c r="U8" s="10"/>
      <c r="V8" s="10"/>
      <c r="W8" s="9"/>
      <c r="X8" s="9"/>
      <c r="Y8" s="12"/>
      <c r="Z8" s="13"/>
      <c r="AA8" s="3"/>
      <c r="AB8" s="3"/>
    </row>
    <row r="9" spans="1:28" ht="20.399999999999999">
      <c r="A9" s="137"/>
      <c r="B9" s="137"/>
      <c r="C9" s="137"/>
      <c r="D9" s="129" t="s">
        <v>26</v>
      </c>
      <c r="E9" s="130"/>
      <c r="F9" s="8">
        <v>44209.375876770799</v>
      </c>
      <c r="G9" s="8"/>
      <c r="H9" s="8"/>
      <c r="I9" s="8"/>
      <c r="J9" s="8"/>
      <c r="K9" s="9">
        <v>18747</v>
      </c>
      <c r="L9" s="9">
        <v>18659</v>
      </c>
      <c r="M9" s="10">
        <v>0.99530591561316495</v>
      </c>
      <c r="N9" s="11">
        <v>4963</v>
      </c>
      <c r="O9" s="9">
        <v>3613</v>
      </c>
      <c r="P9" s="10">
        <v>0.193633099308645</v>
      </c>
      <c r="Q9" s="11">
        <v>1522</v>
      </c>
      <c r="R9" s="9">
        <v>1215</v>
      </c>
      <c r="S9" s="10">
        <v>0.33628563520619997</v>
      </c>
      <c r="T9" s="10">
        <v>6.5116029797952696E-2</v>
      </c>
      <c r="U9" s="10">
        <v>8.1569215927970395E-2</v>
      </c>
      <c r="V9" s="10">
        <v>0.30666935321378203</v>
      </c>
      <c r="W9" s="9">
        <v>0</v>
      </c>
      <c r="X9" s="9">
        <v>0</v>
      </c>
      <c r="Y9" s="12">
        <v>0</v>
      </c>
      <c r="Z9" s="13" t="s">
        <v>27</v>
      </c>
      <c r="AA9" s="1"/>
      <c r="AB9" s="1"/>
    </row>
    <row r="10" spans="1:28" ht="26.4">
      <c r="A10" s="137"/>
      <c r="B10" s="137"/>
      <c r="C10" s="137"/>
      <c r="D10" s="129" t="s">
        <v>26</v>
      </c>
      <c r="E10" s="130"/>
      <c r="F10" s="8">
        <v>44209.375876770799</v>
      </c>
      <c r="G10" s="43" t="s">
        <v>53</v>
      </c>
      <c r="H10" s="44">
        <v>18</v>
      </c>
      <c r="I10" s="45">
        <f>H10/Q$9</f>
        <v>1.1826544021024968E-2</v>
      </c>
      <c r="J10" s="45">
        <f>+H10/L$9</f>
        <v>9.646819229326331E-4</v>
      </c>
      <c r="K10" s="9">
        <v>18747</v>
      </c>
      <c r="L10" s="9">
        <v>18659</v>
      </c>
      <c r="M10" s="10">
        <v>0.99530591561316495</v>
      </c>
      <c r="N10" s="11">
        <v>4963</v>
      </c>
      <c r="O10" s="9">
        <v>3613</v>
      </c>
      <c r="P10" s="10">
        <v>0.193633099308645</v>
      </c>
      <c r="Q10" s="11">
        <v>1522</v>
      </c>
      <c r="R10" s="9">
        <v>1215</v>
      </c>
      <c r="S10" s="10">
        <v>0.33628563520619997</v>
      </c>
      <c r="T10" s="10">
        <v>6.5116029797952696E-2</v>
      </c>
      <c r="U10" s="10">
        <v>8.1569215927970395E-2</v>
      </c>
      <c r="V10" s="10">
        <v>0.30666935321378203</v>
      </c>
      <c r="W10" s="9">
        <v>0</v>
      </c>
      <c r="X10" s="9">
        <v>0</v>
      </c>
      <c r="Y10" s="12">
        <v>0</v>
      </c>
      <c r="Z10" s="13"/>
      <c r="AA10" s="3"/>
      <c r="AB10" s="3"/>
    </row>
    <row r="11" spans="1:28">
      <c r="A11" s="137"/>
      <c r="B11" s="137"/>
      <c r="C11" s="137"/>
      <c r="D11" s="129" t="s">
        <v>26</v>
      </c>
      <c r="E11" s="130"/>
      <c r="F11" s="8">
        <v>44209.375876770799</v>
      </c>
      <c r="G11" s="43" t="s">
        <v>52</v>
      </c>
      <c r="H11" s="44">
        <v>3</v>
      </c>
      <c r="I11" s="45">
        <f t="shared" ref="I11:I12" si="2">H11/Q$9</f>
        <v>1.9710906701708277E-3</v>
      </c>
      <c r="J11" s="45">
        <f t="shared" ref="J11:J12" si="3">+H11/L$9</f>
        <v>1.6078032048877217E-4</v>
      </c>
      <c r="K11" s="9">
        <v>18747</v>
      </c>
      <c r="L11" s="9">
        <v>18659</v>
      </c>
      <c r="M11" s="10">
        <v>0.99530591561316495</v>
      </c>
      <c r="N11" s="11">
        <v>4963</v>
      </c>
      <c r="O11" s="9">
        <v>3613</v>
      </c>
      <c r="P11" s="10">
        <v>0.193633099308645</v>
      </c>
      <c r="Q11" s="11">
        <v>1522</v>
      </c>
      <c r="R11" s="9">
        <v>1215</v>
      </c>
      <c r="S11" s="10">
        <v>0.33628563520619997</v>
      </c>
      <c r="T11" s="10">
        <v>6.5116029797952696E-2</v>
      </c>
      <c r="U11" s="10">
        <v>8.1569215927970395E-2</v>
      </c>
      <c r="V11" s="10">
        <v>0.30666935321378203</v>
      </c>
      <c r="W11" s="9">
        <v>0</v>
      </c>
      <c r="X11" s="9">
        <v>0</v>
      </c>
      <c r="Y11" s="12">
        <v>0</v>
      </c>
      <c r="Z11" s="13"/>
      <c r="AA11" s="3"/>
      <c r="AB11" s="3"/>
    </row>
    <row r="12" spans="1:28">
      <c r="A12" s="137"/>
      <c r="B12" s="137"/>
      <c r="C12" s="137"/>
      <c r="D12" s="129" t="s">
        <v>26</v>
      </c>
      <c r="E12" s="130"/>
      <c r="F12" s="8">
        <v>44209.375876770799</v>
      </c>
      <c r="G12" s="43" t="s">
        <v>51</v>
      </c>
      <c r="H12" s="44">
        <v>7</v>
      </c>
      <c r="I12" s="45">
        <f t="shared" si="2"/>
        <v>4.5992115637319315E-3</v>
      </c>
      <c r="J12" s="45">
        <f t="shared" si="3"/>
        <v>3.7515408114046842E-4</v>
      </c>
      <c r="K12" s="9">
        <v>18747</v>
      </c>
      <c r="L12" s="9">
        <v>18659</v>
      </c>
      <c r="M12" s="10">
        <v>0.99530591561316495</v>
      </c>
      <c r="N12" s="11">
        <v>4963</v>
      </c>
      <c r="O12" s="9">
        <v>3613</v>
      </c>
      <c r="P12" s="10">
        <v>0.193633099308645</v>
      </c>
      <c r="Q12" s="11">
        <v>1522</v>
      </c>
      <c r="R12" s="9">
        <v>1215</v>
      </c>
      <c r="S12" s="10">
        <v>0.33628563520619997</v>
      </c>
      <c r="T12" s="10">
        <v>6.5116029797952696E-2</v>
      </c>
      <c r="U12" s="10">
        <v>8.1569215927970395E-2</v>
      </c>
      <c r="V12" s="10">
        <v>0.30666935321378203</v>
      </c>
      <c r="W12" s="9">
        <v>0</v>
      </c>
      <c r="X12" s="9">
        <v>0</v>
      </c>
      <c r="Y12" s="12">
        <v>0</v>
      </c>
      <c r="Z12" s="13"/>
      <c r="AA12" s="3"/>
      <c r="AB12" s="3"/>
    </row>
    <row r="13" spans="1:28">
      <c r="A13" s="137"/>
      <c r="B13" s="137"/>
      <c r="C13" s="137"/>
      <c r="D13" s="6"/>
      <c r="E13" s="7"/>
      <c r="F13" s="8"/>
      <c r="G13" s="8"/>
      <c r="H13" s="8"/>
      <c r="I13" s="8"/>
      <c r="J13" s="8"/>
      <c r="K13" s="9"/>
      <c r="L13" s="9"/>
      <c r="M13" s="10"/>
      <c r="N13" s="11"/>
      <c r="O13" s="9"/>
      <c r="P13" s="10"/>
      <c r="Q13" s="11"/>
      <c r="R13" s="9"/>
      <c r="S13" s="10"/>
      <c r="T13" s="10"/>
      <c r="U13" s="10"/>
      <c r="V13" s="10"/>
      <c r="W13" s="9"/>
      <c r="X13" s="9"/>
      <c r="Y13" s="12"/>
      <c r="Z13" s="13"/>
      <c r="AA13" s="3"/>
      <c r="AB13" s="3"/>
    </row>
    <row r="14" spans="1:28">
      <c r="A14" s="137"/>
      <c r="B14" s="137"/>
      <c r="C14" s="137"/>
      <c r="D14" s="129" t="s">
        <v>28</v>
      </c>
      <c r="E14" s="130"/>
      <c r="F14" s="8">
        <v>44216.375295833299</v>
      </c>
      <c r="G14" s="8"/>
      <c r="H14" s="8"/>
      <c r="I14" s="8"/>
      <c r="J14" s="8"/>
      <c r="K14" s="9">
        <v>30836</v>
      </c>
      <c r="L14" s="9">
        <v>29097</v>
      </c>
      <c r="M14" s="10">
        <v>0.94360487741600696</v>
      </c>
      <c r="N14" s="11">
        <v>7892</v>
      </c>
      <c r="O14" s="9">
        <v>5327</v>
      </c>
      <c r="P14" s="10">
        <v>0.18307729319173799</v>
      </c>
      <c r="Q14" s="11">
        <v>1715</v>
      </c>
      <c r="R14" s="9">
        <v>1539</v>
      </c>
      <c r="S14" s="10">
        <v>0.28890557537075301</v>
      </c>
      <c r="T14" s="10">
        <v>5.2892050726879102E-2</v>
      </c>
      <c r="U14" s="10">
        <v>5.8940784273292801E-2</v>
      </c>
      <c r="V14" s="10">
        <v>0.217308667004562</v>
      </c>
      <c r="W14" s="9">
        <v>7</v>
      </c>
      <c r="X14" s="9">
        <v>9</v>
      </c>
      <c r="Y14" s="12">
        <v>0</v>
      </c>
      <c r="Z14" s="13"/>
      <c r="AA14" s="1"/>
      <c r="AB14" s="1"/>
    </row>
    <row r="15" spans="1:28" ht="26.4">
      <c r="A15" s="137"/>
      <c r="B15" s="137"/>
      <c r="C15" s="137"/>
      <c r="D15" s="129" t="s">
        <v>28</v>
      </c>
      <c r="E15" s="130"/>
      <c r="F15" s="8">
        <v>44216.375295833299</v>
      </c>
      <c r="G15" s="43" t="s">
        <v>53</v>
      </c>
      <c r="H15" s="44">
        <f>24+14</f>
        <v>38</v>
      </c>
      <c r="I15" s="45">
        <f>H15/Q$14</f>
        <v>2.2157434402332362E-2</v>
      </c>
      <c r="J15" s="45">
        <f>+H15/L$14</f>
        <v>1.3059765611575075E-3</v>
      </c>
      <c r="K15" s="9">
        <v>30836</v>
      </c>
      <c r="L15" s="9">
        <v>29097</v>
      </c>
      <c r="M15" s="10">
        <v>0.94360487741600696</v>
      </c>
      <c r="N15" s="11">
        <v>7892</v>
      </c>
      <c r="O15" s="9">
        <v>5327</v>
      </c>
      <c r="P15" s="10">
        <v>0.18307729319173799</v>
      </c>
      <c r="Q15" s="11">
        <v>1715</v>
      </c>
      <c r="R15" s="9">
        <v>1539</v>
      </c>
      <c r="S15" s="10">
        <v>0.28890557537075301</v>
      </c>
      <c r="T15" s="10">
        <v>5.2892050726879102E-2</v>
      </c>
      <c r="U15" s="10">
        <v>5.8940784273292801E-2</v>
      </c>
      <c r="V15" s="10">
        <v>0.217308667004562</v>
      </c>
      <c r="W15" s="9">
        <v>7</v>
      </c>
      <c r="X15" s="9">
        <v>9</v>
      </c>
      <c r="Y15" s="12">
        <v>0</v>
      </c>
      <c r="Z15" s="46"/>
      <c r="AA15" s="3"/>
      <c r="AB15" s="3"/>
    </row>
    <row r="16" spans="1:28">
      <c r="A16" s="137"/>
      <c r="B16" s="137"/>
      <c r="C16" s="137"/>
      <c r="D16" s="129" t="s">
        <v>28</v>
      </c>
      <c r="E16" s="130"/>
      <c r="F16" s="8">
        <v>44216.375295833299</v>
      </c>
      <c r="G16" s="43" t="s">
        <v>52</v>
      </c>
      <c r="H16" s="44">
        <v>8</v>
      </c>
      <c r="I16" s="45">
        <f t="shared" ref="I16:I17" si="4">H16/Q$14</f>
        <v>4.6647230320699708E-3</v>
      </c>
      <c r="J16" s="45">
        <f t="shared" ref="J16:J17" si="5">+H16/L$14</f>
        <v>2.7494243392789635E-4</v>
      </c>
      <c r="K16" s="9">
        <v>30836</v>
      </c>
      <c r="L16" s="9">
        <v>29097</v>
      </c>
      <c r="M16" s="10">
        <v>0.94360487741600696</v>
      </c>
      <c r="N16" s="11">
        <v>7892</v>
      </c>
      <c r="O16" s="9">
        <v>5327</v>
      </c>
      <c r="P16" s="10">
        <v>0.18307729319173799</v>
      </c>
      <c r="Q16" s="11">
        <v>1715</v>
      </c>
      <c r="R16" s="9">
        <v>1539</v>
      </c>
      <c r="S16" s="10">
        <v>0.28890557537075301</v>
      </c>
      <c r="T16" s="10">
        <v>5.2892050726879102E-2</v>
      </c>
      <c r="U16" s="10">
        <v>5.8940784273292801E-2</v>
      </c>
      <c r="V16" s="10">
        <v>0.217308667004562</v>
      </c>
      <c r="W16" s="9">
        <v>7</v>
      </c>
      <c r="X16" s="9">
        <v>9</v>
      </c>
      <c r="Y16" s="12">
        <v>0</v>
      </c>
      <c r="Z16" s="46"/>
      <c r="AA16" s="3"/>
      <c r="AB16" s="3"/>
    </row>
    <row r="17" spans="1:28">
      <c r="A17" s="137"/>
      <c r="B17" s="137"/>
      <c r="C17" s="137"/>
      <c r="D17" s="129" t="s">
        <v>28</v>
      </c>
      <c r="E17" s="130"/>
      <c r="F17" s="8">
        <v>44216.375295833299</v>
      </c>
      <c r="G17" s="43" t="s">
        <v>51</v>
      </c>
      <c r="H17" s="44">
        <f>11+25</f>
        <v>36</v>
      </c>
      <c r="I17" s="45">
        <f t="shared" si="4"/>
        <v>2.099125364431487E-2</v>
      </c>
      <c r="J17" s="45">
        <f t="shared" si="5"/>
        <v>1.2372409526755336E-3</v>
      </c>
      <c r="K17" s="9">
        <v>30836</v>
      </c>
      <c r="L17" s="9">
        <v>29097</v>
      </c>
      <c r="M17" s="10">
        <v>0.94360487741600696</v>
      </c>
      <c r="N17" s="11">
        <v>7892</v>
      </c>
      <c r="O17" s="9">
        <v>5327</v>
      </c>
      <c r="P17" s="10">
        <v>0.18307729319173799</v>
      </c>
      <c r="Q17" s="11">
        <v>1715</v>
      </c>
      <c r="R17" s="9">
        <v>1539</v>
      </c>
      <c r="S17" s="10">
        <v>0.28890557537075301</v>
      </c>
      <c r="T17" s="10">
        <v>5.2892050726879102E-2</v>
      </c>
      <c r="U17" s="10">
        <v>5.8940784273292801E-2</v>
      </c>
      <c r="V17" s="10">
        <v>0.217308667004562</v>
      </c>
      <c r="W17" s="9">
        <v>7</v>
      </c>
      <c r="X17" s="9">
        <v>9</v>
      </c>
      <c r="Y17" s="12">
        <v>0</v>
      </c>
      <c r="Z17" s="46"/>
      <c r="AA17" s="3"/>
      <c r="AB17" s="3"/>
    </row>
    <row r="18" spans="1:28" ht="20.399999999999999">
      <c r="A18" s="137"/>
      <c r="B18" s="137"/>
      <c r="C18" s="137"/>
      <c r="D18" s="141" t="s">
        <v>0</v>
      </c>
      <c r="E18" s="14" t="s">
        <v>29</v>
      </c>
      <c r="F18" s="15" t="s">
        <v>0</v>
      </c>
      <c r="G18" s="15"/>
      <c r="H18" s="15"/>
      <c r="I18" s="15"/>
      <c r="J18" s="15"/>
      <c r="K18" s="16">
        <v>18727</v>
      </c>
      <c r="L18" s="16">
        <v>18644</v>
      </c>
      <c r="M18" s="17">
        <v>0.99556789661985401</v>
      </c>
      <c r="N18" s="18">
        <v>4848</v>
      </c>
      <c r="O18" s="16">
        <v>3433</v>
      </c>
      <c r="P18" s="17">
        <v>0.18413430594293101</v>
      </c>
      <c r="Q18" s="18">
        <v>1278</v>
      </c>
      <c r="R18" s="16">
        <v>1153</v>
      </c>
      <c r="S18" s="17">
        <v>0.33585785027672599</v>
      </c>
      <c r="T18" s="17">
        <v>6.18429521561897E-2</v>
      </c>
      <c r="U18" s="17">
        <v>6.8547521990989096E-2</v>
      </c>
      <c r="V18" s="17">
        <v>0.26361386138613901</v>
      </c>
      <c r="W18" s="16">
        <v>3</v>
      </c>
      <c r="X18" s="16">
        <v>5</v>
      </c>
      <c r="Y18" s="15">
        <v>0</v>
      </c>
      <c r="Z18" s="15" t="s">
        <v>30</v>
      </c>
      <c r="AA18" s="1"/>
      <c r="AB18" s="1"/>
    </row>
    <row r="19" spans="1:28" ht="20.399999999999999">
      <c r="A19" s="137"/>
      <c r="B19" s="137"/>
      <c r="C19" s="137"/>
      <c r="D19" s="142"/>
      <c r="E19" s="14" t="s">
        <v>31</v>
      </c>
      <c r="F19" s="15" t="s">
        <v>0</v>
      </c>
      <c r="G19" s="15"/>
      <c r="H19" s="15"/>
      <c r="I19" s="15"/>
      <c r="J19" s="15"/>
      <c r="K19" s="16">
        <v>12109</v>
      </c>
      <c r="L19" s="16">
        <v>10453</v>
      </c>
      <c r="M19" s="17">
        <v>0.86324221653315703</v>
      </c>
      <c r="N19" s="18">
        <v>3044</v>
      </c>
      <c r="O19" s="16">
        <v>1894</v>
      </c>
      <c r="P19" s="17">
        <v>0.181192002295992</v>
      </c>
      <c r="Q19" s="18">
        <v>437</v>
      </c>
      <c r="R19" s="16">
        <v>386</v>
      </c>
      <c r="S19" s="17">
        <v>0.20380147835269299</v>
      </c>
      <c r="T19" s="17">
        <v>3.6927197933607603E-2</v>
      </c>
      <c r="U19" s="17">
        <v>4.1806180044006498E-2</v>
      </c>
      <c r="V19" s="17">
        <v>0.143561103810775</v>
      </c>
      <c r="W19" s="16">
        <v>4</v>
      </c>
      <c r="X19" s="16">
        <v>4</v>
      </c>
      <c r="Y19" s="15">
        <v>0</v>
      </c>
      <c r="Z19" s="15" t="s">
        <v>30</v>
      </c>
      <c r="AA19" s="1"/>
      <c r="AB19" s="1"/>
    </row>
    <row r="20" spans="1:28">
      <c r="A20" s="137"/>
      <c r="B20" s="137"/>
      <c r="C20" s="137"/>
      <c r="D20" s="129" t="s">
        <v>32</v>
      </c>
      <c r="E20" s="130"/>
      <c r="F20" s="8">
        <v>44223.375321527797</v>
      </c>
      <c r="G20" s="8"/>
      <c r="H20" s="8"/>
      <c r="I20" s="8"/>
      <c r="J20" s="8"/>
      <c r="K20" s="9">
        <v>29666</v>
      </c>
      <c r="L20" s="9">
        <v>28795</v>
      </c>
      <c r="M20" s="10">
        <v>0.97063978965819497</v>
      </c>
      <c r="N20" s="11">
        <v>6987</v>
      </c>
      <c r="O20" s="9">
        <v>5032</v>
      </c>
      <c r="P20" s="10">
        <v>0.17475256120854299</v>
      </c>
      <c r="Q20" s="11">
        <v>2193</v>
      </c>
      <c r="R20" s="9">
        <v>1725</v>
      </c>
      <c r="S20" s="10">
        <v>0.342806041335453</v>
      </c>
      <c r="T20" s="10">
        <v>5.9906233721132102E-2</v>
      </c>
      <c r="U20" s="10">
        <v>7.6159055391560995E-2</v>
      </c>
      <c r="V20" s="10">
        <v>0.31386861313868603</v>
      </c>
      <c r="W20" s="9">
        <v>0</v>
      </c>
      <c r="X20" s="9">
        <v>0</v>
      </c>
      <c r="Y20" s="12">
        <v>0.6</v>
      </c>
      <c r="Z20" s="13"/>
      <c r="AA20" s="1"/>
      <c r="AB20" s="1"/>
    </row>
    <row r="21" spans="1:28" ht="26.4">
      <c r="A21" s="137"/>
      <c r="B21" s="137"/>
      <c r="C21" s="137"/>
      <c r="D21" s="129" t="s">
        <v>32</v>
      </c>
      <c r="E21" s="130"/>
      <c r="F21" s="8">
        <v>44223.375321527797</v>
      </c>
      <c r="G21" s="43" t="s">
        <v>53</v>
      </c>
      <c r="H21" s="44">
        <f>15+13</f>
        <v>28</v>
      </c>
      <c r="I21" s="45">
        <f>H21/Q$20</f>
        <v>1.2767897856817145E-2</v>
      </c>
      <c r="J21" s="45">
        <f>+H21/L$20</f>
        <v>9.7239104011113042E-4</v>
      </c>
      <c r="K21" s="9">
        <v>29666</v>
      </c>
      <c r="L21" s="9">
        <v>28795</v>
      </c>
      <c r="M21" s="10">
        <v>0.97063978965819497</v>
      </c>
      <c r="N21" s="11">
        <v>6987</v>
      </c>
      <c r="O21" s="9">
        <v>5032</v>
      </c>
      <c r="P21" s="10">
        <v>0.17475256120854299</v>
      </c>
      <c r="Q21" s="11">
        <v>2193</v>
      </c>
      <c r="R21" s="9">
        <v>1725</v>
      </c>
      <c r="S21" s="10">
        <v>0.342806041335453</v>
      </c>
      <c r="T21" s="10">
        <v>5.9906233721132102E-2</v>
      </c>
      <c r="U21" s="10">
        <v>7.6159055391560995E-2</v>
      </c>
      <c r="V21" s="10">
        <v>0.31386861313868603</v>
      </c>
      <c r="W21" s="9">
        <v>0</v>
      </c>
      <c r="X21" s="9">
        <v>0</v>
      </c>
      <c r="Y21" s="12">
        <v>0.6</v>
      </c>
      <c r="Z21" s="46"/>
      <c r="AA21" s="3"/>
      <c r="AB21" s="3"/>
    </row>
    <row r="22" spans="1:28">
      <c r="A22" s="137"/>
      <c r="B22" s="137"/>
      <c r="C22" s="137"/>
      <c r="D22" s="129" t="s">
        <v>32</v>
      </c>
      <c r="E22" s="130"/>
      <c r="F22" s="8">
        <v>44223.375321527797</v>
      </c>
      <c r="G22" s="43" t="s">
        <v>52</v>
      </c>
      <c r="H22" s="44">
        <v>1</v>
      </c>
      <c r="I22" s="45">
        <f t="shared" ref="I22:I23" si="6">H22/Q$20</f>
        <v>4.5599635202918376E-4</v>
      </c>
      <c r="J22" s="45">
        <f t="shared" ref="J22:J23" si="7">+H22/L$20</f>
        <v>3.4728251432540373E-5</v>
      </c>
      <c r="K22" s="9">
        <v>29666</v>
      </c>
      <c r="L22" s="9">
        <v>28795</v>
      </c>
      <c r="M22" s="10">
        <v>0.97063978965819497</v>
      </c>
      <c r="N22" s="11">
        <v>6987</v>
      </c>
      <c r="O22" s="9">
        <v>5032</v>
      </c>
      <c r="P22" s="10">
        <v>0.17475256120854299</v>
      </c>
      <c r="Q22" s="11">
        <v>2193</v>
      </c>
      <c r="R22" s="9">
        <v>1725</v>
      </c>
      <c r="S22" s="10">
        <v>0.342806041335453</v>
      </c>
      <c r="T22" s="10">
        <v>5.9906233721132102E-2</v>
      </c>
      <c r="U22" s="10">
        <v>7.6159055391560995E-2</v>
      </c>
      <c r="V22" s="10">
        <v>0.31386861313868603</v>
      </c>
      <c r="W22" s="9">
        <v>0</v>
      </c>
      <c r="X22" s="9">
        <v>0</v>
      </c>
      <c r="Y22" s="12">
        <v>0.6</v>
      </c>
      <c r="Z22" s="46"/>
      <c r="AA22" s="3"/>
      <c r="AB22" s="3"/>
    </row>
    <row r="23" spans="1:28">
      <c r="A23" s="137"/>
      <c r="B23" s="137"/>
      <c r="C23" s="137"/>
      <c r="D23" s="129" t="s">
        <v>32</v>
      </c>
      <c r="E23" s="130"/>
      <c r="F23" s="8">
        <v>44223.375321527797</v>
      </c>
      <c r="G23" s="43" t="s">
        <v>51</v>
      </c>
      <c r="H23" s="44">
        <f>7+14</f>
        <v>21</v>
      </c>
      <c r="I23" s="45">
        <f t="shared" si="6"/>
        <v>9.575923392612859E-3</v>
      </c>
      <c r="J23" s="45">
        <f t="shared" si="7"/>
        <v>7.2929328008334779E-4</v>
      </c>
      <c r="K23" s="9">
        <v>29666</v>
      </c>
      <c r="L23" s="9">
        <v>28795</v>
      </c>
      <c r="M23" s="10">
        <v>0.97063978965819497</v>
      </c>
      <c r="N23" s="11">
        <v>6987</v>
      </c>
      <c r="O23" s="9">
        <v>5032</v>
      </c>
      <c r="P23" s="10">
        <v>0.17475256120854299</v>
      </c>
      <c r="Q23" s="11">
        <v>2193</v>
      </c>
      <c r="R23" s="9">
        <v>1725</v>
      </c>
      <c r="S23" s="10">
        <v>0.342806041335453</v>
      </c>
      <c r="T23" s="10">
        <v>5.9906233721132102E-2</v>
      </c>
      <c r="U23" s="10">
        <v>7.6159055391560995E-2</v>
      </c>
      <c r="V23" s="10">
        <v>0.31386861313868603</v>
      </c>
      <c r="W23" s="9">
        <v>0</v>
      </c>
      <c r="X23" s="9">
        <v>0</v>
      </c>
      <c r="Y23" s="12">
        <v>0.6</v>
      </c>
      <c r="Z23" s="46"/>
      <c r="AA23" s="3"/>
      <c r="AB23" s="3"/>
    </row>
    <row r="24" spans="1:28" ht="20.399999999999999">
      <c r="A24" s="137"/>
      <c r="B24" s="137"/>
      <c r="C24" s="137"/>
      <c r="D24" s="141" t="s">
        <v>0</v>
      </c>
      <c r="E24" s="14" t="s">
        <v>29</v>
      </c>
      <c r="F24" s="15" t="s">
        <v>0</v>
      </c>
      <c r="G24" s="15"/>
      <c r="H24" s="15"/>
      <c r="I24" s="15"/>
      <c r="J24" s="15"/>
      <c r="K24" s="16">
        <v>18711</v>
      </c>
      <c r="L24" s="16">
        <v>18592</v>
      </c>
      <c r="M24" s="17">
        <v>0.993640104751216</v>
      </c>
      <c r="N24" s="18">
        <v>4668</v>
      </c>
      <c r="O24" s="16">
        <v>3390</v>
      </c>
      <c r="P24" s="17">
        <v>0.18233648881239201</v>
      </c>
      <c r="Q24" s="18">
        <v>1686</v>
      </c>
      <c r="R24" s="16">
        <v>1324</v>
      </c>
      <c r="S24" s="17">
        <v>0.39056047197640098</v>
      </c>
      <c r="T24" s="17">
        <v>7.1213425129087807E-2</v>
      </c>
      <c r="U24" s="17">
        <v>9.0684165232358005E-2</v>
      </c>
      <c r="V24" s="17">
        <v>0.361182519280206</v>
      </c>
      <c r="W24" s="16">
        <v>0</v>
      </c>
      <c r="X24" s="16">
        <v>0</v>
      </c>
      <c r="Y24" s="15">
        <v>0.6</v>
      </c>
      <c r="Z24" s="15" t="s">
        <v>33</v>
      </c>
      <c r="AA24" s="1"/>
      <c r="AB24" s="1"/>
    </row>
    <row r="25" spans="1:28" ht="20.399999999999999">
      <c r="A25" s="137"/>
      <c r="B25" s="137"/>
      <c r="C25" s="138"/>
      <c r="D25" s="142"/>
      <c r="E25" s="14" t="s">
        <v>31</v>
      </c>
      <c r="F25" s="15" t="s">
        <v>0</v>
      </c>
      <c r="G25" s="15"/>
      <c r="H25" s="15"/>
      <c r="I25" s="15"/>
      <c r="J25" s="15"/>
      <c r="K25" s="16">
        <v>10955</v>
      </c>
      <c r="L25" s="16">
        <v>10203</v>
      </c>
      <c r="M25" s="17">
        <v>0.93135554541305299</v>
      </c>
      <c r="N25" s="18">
        <v>2319</v>
      </c>
      <c r="O25" s="16">
        <v>1642</v>
      </c>
      <c r="P25" s="17">
        <v>0.160933058904244</v>
      </c>
      <c r="Q25" s="18">
        <v>507</v>
      </c>
      <c r="R25" s="16">
        <v>401</v>
      </c>
      <c r="S25" s="17">
        <v>0.2442143727162</v>
      </c>
      <c r="T25" s="17">
        <v>3.93021660295991E-2</v>
      </c>
      <c r="U25" s="17">
        <v>4.9691267274331097E-2</v>
      </c>
      <c r="V25" s="17">
        <v>0.21862871927555</v>
      </c>
      <c r="W25" s="16">
        <v>0</v>
      </c>
      <c r="X25" s="16">
        <v>0</v>
      </c>
      <c r="Y25" s="15">
        <v>0.6</v>
      </c>
      <c r="Z25" s="15" t="s">
        <v>33</v>
      </c>
      <c r="AA25" s="1"/>
      <c r="AB25" s="1"/>
    </row>
    <row r="26" spans="1:28">
      <c r="A26" s="137"/>
      <c r="B26" s="137"/>
      <c r="C26" s="143" t="s">
        <v>34</v>
      </c>
      <c r="D26" s="144"/>
      <c r="E26" s="134"/>
      <c r="F26" s="19" t="s">
        <v>0</v>
      </c>
      <c r="G26" s="19"/>
      <c r="H26" s="19"/>
      <c r="I26" s="19"/>
      <c r="J26" s="19"/>
      <c r="K26" s="20">
        <v>98039</v>
      </c>
      <c r="L26" s="20">
        <v>94354</v>
      </c>
      <c r="M26" s="21">
        <v>0.96241291730841805</v>
      </c>
      <c r="N26" s="22">
        <v>24374</v>
      </c>
      <c r="O26" s="20">
        <v>16834</v>
      </c>
      <c r="P26" s="21">
        <v>0.17841320982682199</v>
      </c>
      <c r="Q26" s="22">
        <v>6086</v>
      </c>
      <c r="R26" s="20">
        <v>4844</v>
      </c>
      <c r="S26" s="21">
        <v>0.28775098015920197</v>
      </c>
      <c r="T26" s="21">
        <v>5.1338576001017398E-2</v>
      </c>
      <c r="U26" s="21">
        <v>6.4501769930262604E-2</v>
      </c>
      <c r="V26" s="21">
        <v>0.24969229506851601</v>
      </c>
      <c r="W26" s="20">
        <v>7</v>
      </c>
      <c r="X26" s="20">
        <v>9</v>
      </c>
      <c r="Y26" s="19" t="s">
        <v>0</v>
      </c>
      <c r="Z26" s="19" t="s">
        <v>0</v>
      </c>
      <c r="AA26" s="1"/>
      <c r="AB26" s="1"/>
    </row>
    <row r="27" spans="1:28" ht="20.399999999999999">
      <c r="A27" s="137"/>
      <c r="B27" s="137"/>
      <c r="C27" s="23" t="s">
        <v>35</v>
      </c>
      <c r="D27" s="129" t="s">
        <v>36</v>
      </c>
      <c r="E27" s="130"/>
      <c r="F27" s="8">
        <v>44207.3752592245</v>
      </c>
      <c r="G27" s="8"/>
      <c r="H27" s="8"/>
      <c r="I27" s="8"/>
      <c r="J27" s="8"/>
      <c r="K27" s="9">
        <v>18608</v>
      </c>
      <c r="L27" s="9">
        <v>17577</v>
      </c>
      <c r="M27" s="10">
        <v>0.94459372312983703</v>
      </c>
      <c r="N27" s="11">
        <v>3161</v>
      </c>
      <c r="O27" s="9">
        <v>1874</v>
      </c>
      <c r="P27" s="10">
        <v>0.106616601240257</v>
      </c>
      <c r="Q27" s="11">
        <v>585</v>
      </c>
      <c r="R27" s="9">
        <v>332</v>
      </c>
      <c r="S27" s="10">
        <v>0.17716115261472801</v>
      </c>
      <c r="T27" s="10">
        <v>1.88883199635888E-2</v>
      </c>
      <c r="U27" s="10">
        <v>3.3282130056323599E-2</v>
      </c>
      <c r="V27" s="10">
        <v>0.18506801645049001</v>
      </c>
      <c r="W27" s="9">
        <v>0</v>
      </c>
      <c r="X27" s="9">
        <v>0</v>
      </c>
      <c r="Y27" s="12">
        <v>0.1</v>
      </c>
      <c r="Z27" s="13" t="s">
        <v>37</v>
      </c>
      <c r="AA27" s="1"/>
      <c r="AB27" s="1"/>
    </row>
    <row r="28" spans="1:28">
      <c r="A28" s="137"/>
      <c r="B28" s="137"/>
      <c r="C28" s="143" t="s">
        <v>38</v>
      </c>
      <c r="D28" s="144"/>
      <c r="E28" s="134"/>
      <c r="F28" s="19" t="s">
        <v>0</v>
      </c>
      <c r="G28" s="19"/>
      <c r="H28" s="19"/>
      <c r="I28" s="19"/>
      <c r="J28" s="19"/>
      <c r="K28" s="20">
        <v>18608</v>
      </c>
      <c r="L28" s="20">
        <v>17577</v>
      </c>
      <c r="M28" s="21">
        <v>0.94459372312983703</v>
      </c>
      <c r="N28" s="22">
        <v>3161</v>
      </c>
      <c r="O28" s="20">
        <v>1874</v>
      </c>
      <c r="P28" s="21">
        <v>0.106616601240257</v>
      </c>
      <c r="Q28" s="22">
        <v>585</v>
      </c>
      <c r="R28" s="20">
        <v>332</v>
      </c>
      <c r="S28" s="21">
        <v>0.17716115261472801</v>
      </c>
      <c r="T28" s="21">
        <v>1.88883199635888E-2</v>
      </c>
      <c r="U28" s="21">
        <v>3.3282130056323599E-2</v>
      </c>
      <c r="V28" s="21">
        <v>0.18506801645049001</v>
      </c>
      <c r="W28" s="20">
        <v>0</v>
      </c>
      <c r="X28" s="20">
        <v>0</v>
      </c>
      <c r="Y28" s="19" t="s">
        <v>0</v>
      </c>
      <c r="Z28" s="19" t="s">
        <v>0</v>
      </c>
      <c r="AA28" s="1"/>
      <c r="AB28" s="1"/>
    </row>
    <row r="29" spans="1:28" ht="20.399999999999999">
      <c r="A29" s="137"/>
      <c r="B29" s="137"/>
      <c r="C29" s="23" t="s">
        <v>39</v>
      </c>
      <c r="D29" s="129" t="s">
        <v>40</v>
      </c>
      <c r="E29" s="130"/>
      <c r="F29" s="8">
        <v>44225.3754279282</v>
      </c>
      <c r="G29" s="8"/>
      <c r="H29" s="8"/>
      <c r="I29" s="8"/>
      <c r="J29" s="8"/>
      <c r="K29" s="9">
        <v>20622</v>
      </c>
      <c r="L29" s="9">
        <v>20489</v>
      </c>
      <c r="M29" s="10">
        <v>0.99355057705363203</v>
      </c>
      <c r="N29" s="11">
        <v>4837</v>
      </c>
      <c r="O29" s="9">
        <v>3786</v>
      </c>
      <c r="P29" s="10">
        <v>0.18478207818829601</v>
      </c>
      <c r="Q29" s="11">
        <v>1465</v>
      </c>
      <c r="R29" s="9">
        <v>1264</v>
      </c>
      <c r="S29" s="10">
        <v>0.333861595351294</v>
      </c>
      <c r="T29" s="10">
        <v>6.16916394162721E-2</v>
      </c>
      <c r="U29" s="10">
        <v>7.1501781443701506E-2</v>
      </c>
      <c r="V29" s="10">
        <v>0.30287368203431903</v>
      </c>
      <c r="W29" s="9">
        <v>0</v>
      </c>
      <c r="X29" s="9">
        <v>0</v>
      </c>
      <c r="Y29" s="12">
        <v>0.1</v>
      </c>
      <c r="Z29" s="13" t="s">
        <v>41</v>
      </c>
      <c r="AA29" s="1"/>
      <c r="AB29" s="1"/>
    </row>
    <row r="30" spans="1:28">
      <c r="A30" s="137"/>
      <c r="B30" s="137"/>
      <c r="C30" s="36"/>
      <c r="D30" s="129" t="s">
        <v>40</v>
      </c>
      <c r="E30" s="130"/>
      <c r="F30" s="8">
        <v>44225.3754279282</v>
      </c>
      <c r="G30" s="43" t="s">
        <v>54</v>
      </c>
      <c r="H30" s="44">
        <v>16</v>
      </c>
      <c r="I30" s="45">
        <f>H30/Q$30</f>
        <v>1.0921501706484642E-2</v>
      </c>
      <c r="J30" s="45">
        <f>+H30/L$30</f>
        <v>7.8090682805407783E-4</v>
      </c>
      <c r="K30" s="9">
        <v>20622</v>
      </c>
      <c r="L30" s="9">
        <v>20489</v>
      </c>
      <c r="M30" s="10">
        <v>0.99355057705363203</v>
      </c>
      <c r="N30" s="11">
        <v>4837</v>
      </c>
      <c r="O30" s="9">
        <v>3786</v>
      </c>
      <c r="P30" s="10">
        <v>0.18478207818829601</v>
      </c>
      <c r="Q30" s="11">
        <v>1465</v>
      </c>
      <c r="R30" s="9">
        <v>1264</v>
      </c>
      <c r="S30" s="10">
        <v>0.333861595351294</v>
      </c>
      <c r="T30" s="10">
        <v>6.16916394162721E-2</v>
      </c>
      <c r="U30" s="10">
        <v>7.1501781443701506E-2</v>
      </c>
      <c r="V30" s="10">
        <v>0.30287368203431903</v>
      </c>
      <c r="W30" s="9">
        <v>0</v>
      </c>
      <c r="X30" s="9">
        <v>0</v>
      </c>
      <c r="Y30" s="12">
        <v>0.1</v>
      </c>
      <c r="Z30" s="13"/>
      <c r="AA30" s="3"/>
      <c r="AB30" s="3"/>
    </row>
    <row r="31" spans="1:28">
      <c r="A31" s="137"/>
      <c r="B31" s="138"/>
      <c r="C31" s="143" t="s">
        <v>42</v>
      </c>
      <c r="D31" s="144"/>
      <c r="E31" s="134"/>
      <c r="F31" s="19" t="s">
        <v>0</v>
      </c>
      <c r="G31" s="19"/>
      <c r="H31" s="19"/>
      <c r="I31" s="19"/>
      <c r="J31" s="19"/>
      <c r="K31" s="20">
        <v>20622</v>
      </c>
      <c r="L31" s="20">
        <v>20489</v>
      </c>
      <c r="M31" s="21">
        <v>0.99355057705363203</v>
      </c>
      <c r="N31" s="22">
        <v>4837</v>
      </c>
      <c r="O31" s="20">
        <v>3786</v>
      </c>
      <c r="P31" s="21">
        <v>0.18478207818829601</v>
      </c>
      <c r="Q31" s="22">
        <v>1465</v>
      </c>
      <c r="R31" s="20">
        <v>1264</v>
      </c>
      <c r="S31" s="21">
        <v>0.333861595351294</v>
      </c>
      <c r="T31" s="21">
        <v>6.16916394162721E-2</v>
      </c>
      <c r="U31" s="21">
        <v>7.1501781443701506E-2</v>
      </c>
      <c r="V31" s="21">
        <v>0.30287368203431903</v>
      </c>
      <c r="W31" s="20">
        <v>0</v>
      </c>
      <c r="X31" s="20">
        <v>0</v>
      </c>
      <c r="Y31" s="19" t="s">
        <v>0</v>
      </c>
      <c r="Z31" s="19" t="s">
        <v>0</v>
      </c>
      <c r="AA31" s="1"/>
      <c r="AB31" s="1"/>
    </row>
    <row r="32" spans="1:28">
      <c r="A32" s="138"/>
      <c r="B32" s="145" t="s">
        <v>43</v>
      </c>
      <c r="C32" s="144"/>
      <c r="D32" s="144"/>
      <c r="E32" s="134"/>
      <c r="F32" s="24" t="s">
        <v>0</v>
      </c>
      <c r="G32" s="24"/>
      <c r="H32" s="24"/>
      <c r="I32" s="24"/>
      <c r="J32" s="24"/>
      <c r="K32" s="25">
        <v>137269</v>
      </c>
      <c r="L32" s="25">
        <v>132420</v>
      </c>
      <c r="M32" s="26">
        <v>0.96467519979019301</v>
      </c>
      <c r="N32" s="27">
        <v>32372</v>
      </c>
      <c r="O32" s="25">
        <v>22494</v>
      </c>
      <c r="P32" s="26">
        <v>0.169868599909379</v>
      </c>
      <c r="Q32" s="27">
        <v>8136</v>
      </c>
      <c r="R32" s="25">
        <v>6440</v>
      </c>
      <c r="S32" s="26">
        <v>0.28629856850715701</v>
      </c>
      <c r="T32" s="26">
        <v>4.8633136988370303E-2</v>
      </c>
      <c r="U32" s="26">
        <v>6.1440869959220698E-2</v>
      </c>
      <c r="V32" s="26">
        <v>0.25132830841467901</v>
      </c>
      <c r="W32" s="25">
        <v>7</v>
      </c>
      <c r="X32" s="25">
        <v>9</v>
      </c>
      <c r="Y32" s="24" t="s">
        <v>0</v>
      </c>
      <c r="Z32" s="24" t="s">
        <v>0</v>
      </c>
      <c r="AA32" s="1"/>
      <c r="AB32" s="1"/>
    </row>
    <row r="33" spans="1:28">
      <c r="A33" s="146" t="s">
        <v>44</v>
      </c>
      <c r="B33" s="144"/>
      <c r="C33" s="144"/>
      <c r="D33" s="144"/>
      <c r="E33" s="134"/>
      <c r="F33" s="28" t="s">
        <v>0</v>
      </c>
      <c r="G33" s="28"/>
      <c r="H33" s="28"/>
      <c r="I33" s="28"/>
      <c r="J33" s="28"/>
      <c r="K33" s="29">
        <v>137269</v>
      </c>
      <c r="L33" s="29">
        <v>132420</v>
      </c>
      <c r="M33" s="30">
        <v>0.96467519979019301</v>
      </c>
      <c r="N33" s="31">
        <v>32372</v>
      </c>
      <c r="O33" s="29">
        <v>22494</v>
      </c>
      <c r="P33" s="30">
        <v>0.169868599909379</v>
      </c>
      <c r="Q33" s="31">
        <v>8136</v>
      </c>
      <c r="R33" s="29">
        <v>6440</v>
      </c>
      <c r="S33" s="30">
        <v>0.28629856850715701</v>
      </c>
      <c r="T33" s="30">
        <v>4.8633136988370303E-2</v>
      </c>
      <c r="U33" s="30">
        <v>6.1440869959220698E-2</v>
      </c>
      <c r="V33" s="30">
        <v>0.25132830841467901</v>
      </c>
      <c r="W33" s="29">
        <v>7</v>
      </c>
      <c r="X33" s="29">
        <v>9</v>
      </c>
      <c r="Y33" s="28" t="s">
        <v>0</v>
      </c>
      <c r="Z33" s="28" t="s">
        <v>0</v>
      </c>
      <c r="AA33" s="1"/>
      <c r="AB33" s="1"/>
    </row>
    <row r="34" spans="1:28">
      <c r="A34" s="147" t="s">
        <v>45</v>
      </c>
      <c r="B34" s="144"/>
      <c r="C34" s="144"/>
      <c r="D34" s="144"/>
      <c r="E34" s="134"/>
      <c r="F34" s="32" t="s">
        <v>0</v>
      </c>
      <c r="G34" s="32"/>
      <c r="H34" s="32"/>
      <c r="I34" s="32"/>
      <c r="J34" s="32"/>
      <c r="K34" s="33">
        <v>137269</v>
      </c>
      <c r="L34" s="33">
        <v>132420</v>
      </c>
      <c r="M34" s="34">
        <v>0.96467519979019301</v>
      </c>
      <c r="N34" s="35">
        <v>32372</v>
      </c>
      <c r="O34" s="33">
        <v>22494</v>
      </c>
      <c r="P34" s="34">
        <v>0.169868599909379</v>
      </c>
      <c r="Q34" s="35">
        <v>8136</v>
      </c>
      <c r="R34" s="33">
        <v>6440</v>
      </c>
      <c r="S34" s="34">
        <v>0.28629856850715701</v>
      </c>
      <c r="T34" s="34">
        <v>4.8633136988370303E-2</v>
      </c>
      <c r="U34" s="34">
        <v>6.1440869959220698E-2</v>
      </c>
      <c r="V34" s="34">
        <v>0.25132830841467901</v>
      </c>
      <c r="W34" s="33">
        <v>7</v>
      </c>
      <c r="X34" s="33">
        <v>9</v>
      </c>
      <c r="Y34" s="32" t="s">
        <v>0</v>
      </c>
      <c r="Z34" s="32" t="s">
        <v>0</v>
      </c>
      <c r="AA34" s="1"/>
      <c r="AB34" s="1"/>
    </row>
    <row r="35" spans="1:28" ht="0" hidden="1" customHeight="1"/>
  </sheetData>
  <autoFilter ref="C3:Z3" xr:uid="{00000000-0009-0000-0000-000000000000}">
    <filterColumn colId="1" showButton="0"/>
  </autoFilter>
  <mergeCells count="32">
    <mergeCell ref="B32:E32"/>
    <mergeCell ref="A33:E33"/>
    <mergeCell ref="A34:E34"/>
    <mergeCell ref="D20:E20"/>
    <mergeCell ref="D24:D25"/>
    <mergeCell ref="C26:E26"/>
    <mergeCell ref="D27:E27"/>
    <mergeCell ref="C28:E28"/>
    <mergeCell ref="D29:E29"/>
    <mergeCell ref="D23:E23"/>
    <mergeCell ref="D30:E30"/>
    <mergeCell ref="A2:E2"/>
    <mergeCell ref="D3:E3"/>
    <mergeCell ref="A4:A32"/>
    <mergeCell ref="B4:B31"/>
    <mergeCell ref="C4:C25"/>
    <mergeCell ref="D4:E4"/>
    <mergeCell ref="D9:E9"/>
    <mergeCell ref="D14:E14"/>
    <mergeCell ref="D18:D19"/>
    <mergeCell ref="D5:E5"/>
    <mergeCell ref="D6:E6"/>
    <mergeCell ref="D7:E7"/>
    <mergeCell ref="D10:E10"/>
    <mergeCell ref="D11:E11"/>
    <mergeCell ref="D12:E12"/>
    <mergeCell ref="C31:E31"/>
    <mergeCell ref="D15:E15"/>
    <mergeCell ref="D16:E16"/>
    <mergeCell ref="D17:E17"/>
    <mergeCell ref="D21:E21"/>
    <mergeCell ref="D22:E22"/>
  </mergeCells>
  <hyperlinks>
    <hyperlink ref="D4" r:id="rId1" xr:uid="{00000000-0004-0000-0000-000000000000}"/>
    <hyperlink ref="D9" r:id="rId2" xr:uid="{00000000-0004-0000-0000-000001000000}"/>
    <hyperlink ref="D14" r:id="rId3" xr:uid="{00000000-0004-0000-0000-000002000000}"/>
    <hyperlink ref="E18" r:id="rId4" xr:uid="{00000000-0004-0000-0000-000003000000}"/>
    <hyperlink ref="E19" r:id="rId5" xr:uid="{00000000-0004-0000-0000-000004000000}"/>
    <hyperlink ref="D20" r:id="rId6" xr:uid="{00000000-0004-0000-0000-000005000000}"/>
    <hyperlink ref="E24" r:id="rId7" xr:uid="{00000000-0004-0000-0000-000006000000}"/>
    <hyperlink ref="E25" r:id="rId8" xr:uid="{00000000-0004-0000-0000-000007000000}"/>
    <hyperlink ref="D27" r:id="rId9" xr:uid="{00000000-0004-0000-0000-000008000000}"/>
    <hyperlink ref="D29" r:id="rId10" xr:uid="{00000000-0004-0000-0000-000009000000}"/>
    <hyperlink ref="D5" r:id="rId11" xr:uid="{00000000-0004-0000-0000-00000A000000}"/>
    <hyperlink ref="D6" r:id="rId12" xr:uid="{00000000-0004-0000-0000-00000B000000}"/>
    <hyperlink ref="D7" r:id="rId13" xr:uid="{00000000-0004-0000-0000-00000C000000}"/>
    <hyperlink ref="D10" r:id="rId14" xr:uid="{00000000-0004-0000-0000-00000D000000}"/>
    <hyperlink ref="D11" r:id="rId15" xr:uid="{00000000-0004-0000-0000-00000E000000}"/>
    <hyperlink ref="D12" r:id="rId16" xr:uid="{00000000-0004-0000-0000-00000F000000}"/>
    <hyperlink ref="D15" r:id="rId17" xr:uid="{00000000-0004-0000-0000-000010000000}"/>
    <hyperlink ref="D16" r:id="rId18" xr:uid="{00000000-0004-0000-0000-000011000000}"/>
    <hyperlink ref="D17" r:id="rId19" xr:uid="{00000000-0004-0000-0000-000012000000}"/>
    <hyperlink ref="D21" r:id="rId20" xr:uid="{00000000-0004-0000-0000-000013000000}"/>
    <hyperlink ref="D22" r:id="rId21" xr:uid="{00000000-0004-0000-0000-000014000000}"/>
    <hyperlink ref="D23" r:id="rId22" xr:uid="{00000000-0004-0000-0000-000015000000}"/>
    <hyperlink ref="D30" r:id="rId23" xr:uid="{00000000-0004-0000-0000-000016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A67D2-8AE1-41EA-8CB5-5EC67AA51177}">
  <dimension ref="A1:Z58"/>
  <sheetViews>
    <sheetView workbookViewId="0">
      <selection activeCell="G5" sqref="G5:J10"/>
    </sheetView>
  </sheetViews>
  <sheetFormatPr defaultRowHeight="14.4"/>
  <cols>
    <col min="1" max="1" width="13.6640625" style="93" customWidth="1"/>
    <col min="2" max="2" width="8" style="93" customWidth="1"/>
    <col min="3" max="3" width="15.77734375" style="93" customWidth="1"/>
    <col min="4" max="4" width="3.77734375" style="93" customWidth="1"/>
    <col min="5" max="5" width="30.44140625" style="93" customWidth="1"/>
    <col min="6" max="6" width="9.5546875" style="93" customWidth="1"/>
    <col min="7" max="7" width="15.88671875" style="93" customWidth="1"/>
    <col min="8" max="10" width="9.5546875" style="93" customWidth="1"/>
    <col min="11" max="12" width="8.88671875" style="93"/>
    <col min="13" max="13" width="9.21875" style="93" customWidth="1"/>
    <col min="14" max="16" width="8.88671875" style="93"/>
    <col min="17" max="18" width="8.21875" style="93" customWidth="1"/>
    <col min="19" max="19" width="6.88671875" style="93" customWidth="1"/>
    <col min="20" max="21" width="8.21875" style="93" customWidth="1"/>
    <col min="22" max="23" width="6.88671875" style="93" customWidth="1"/>
    <col min="24" max="24" width="37.5546875" style="93" customWidth="1"/>
    <col min="25" max="25" width="5.88671875" style="93" customWidth="1"/>
    <col min="26" max="26" width="255" style="93" customWidth="1"/>
    <col min="27" max="16384" width="8.88671875" style="93"/>
  </cols>
  <sheetData>
    <row r="1" spans="1:26" ht="1.05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s="42" customFormat="1" ht="42" customHeight="1">
      <c r="A2" s="131" t="s">
        <v>234</v>
      </c>
      <c r="B2" s="132"/>
      <c r="C2" s="132"/>
      <c r="D2" s="132"/>
      <c r="E2" s="132"/>
      <c r="F2" s="40" t="s">
        <v>0</v>
      </c>
      <c r="G2" s="40"/>
      <c r="H2" s="40"/>
      <c r="I2" s="40"/>
      <c r="J2" s="40"/>
      <c r="K2" s="40" t="s">
        <v>0</v>
      </c>
      <c r="L2" s="40" t="s">
        <v>0</v>
      </c>
      <c r="M2" s="40" t="s">
        <v>0</v>
      </c>
      <c r="N2" s="41" t="s">
        <v>0</v>
      </c>
      <c r="O2" s="40" t="s">
        <v>0</v>
      </c>
      <c r="P2" s="41" t="s">
        <v>0</v>
      </c>
      <c r="Q2" s="41" t="s">
        <v>0</v>
      </c>
      <c r="R2" s="40" t="s">
        <v>0</v>
      </c>
      <c r="S2" s="41" t="s">
        <v>0</v>
      </c>
      <c r="T2" s="41" t="s">
        <v>0</v>
      </c>
      <c r="U2" s="41" t="s">
        <v>0</v>
      </c>
      <c r="V2" s="41" t="s">
        <v>0</v>
      </c>
      <c r="W2" s="40" t="s">
        <v>0</v>
      </c>
      <c r="X2" s="40" t="s">
        <v>0</v>
      </c>
    </row>
    <row r="3" spans="1:26" ht="31.8">
      <c r="A3" s="94" t="s">
        <v>1</v>
      </c>
      <c r="B3" s="95" t="s">
        <v>2</v>
      </c>
      <c r="C3" s="94" t="s">
        <v>3</v>
      </c>
      <c r="D3" s="161" t="s">
        <v>4</v>
      </c>
      <c r="E3" s="151"/>
      <c r="F3" s="95" t="s">
        <v>5</v>
      </c>
      <c r="G3" s="37" t="s">
        <v>46</v>
      </c>
      <c r="H3" s="38" t="s">
        <v>47</v>
      </c>
      <c r="I3" s="39" t="s">
        <v>48</v>
      </c>
      <c r="J3" s="39" t="s">
        <v>49</v>
      </c>
      <c r="K3" s="95" t="s">
        <v>6</v>
      </c>
      <c r="L3" s="95" t="s">
        <v>7</v>
      </c>
      <c r="M3" s="95" t="s">
        <v>8</v>
      </c>
      <c r="N3" s="95" t="s">
        <v>11</v>
      </c>
      <c r="O3" s="95" t="s">
        <v>9</v>
      </c>
      <c r="P3" s="95" t="s">
        <v>10</v>
      </c>
      <c r="Q3" s="95" t="s">
        <v>15</v>
      </c>
      <c r="R3" s="95" t="s">
        <v>12</v>
      </c>
      <c r="S3" s="95" t="s">
        <v>14</v>
      </c>
      <c r="T3" s="95" t="s">
        <v>13</v>
      </c>
      <c r="U3" s="95" t="s">
        <v>16</v>
      </c>
      <c r="V3" s="95" t="s">
        <v>17</v>
      </c>
      <c r="W3" s="95" t="s">
        <v>20</v>
      </c>
      <c r="X3" s="95" t="s">
        <v>21</v>
      </c>
      <c r="Y3" s="92"/>
      <c r="Z3" s="92"/>
    </row>
    <row r="4" spans="1:26" ht="20.399999999999999">
      <c r="A4" s="153" t="s">
        <v>22</v>
      </c>
      <c r="B4" s="139">
        <v>44470</v>
      </c>
      <c r="C4" s="153" t="s">
        <v>23</v>
      </c>
      <c r="D4" s="159" t="s">
        <v>217</v>
      </c>
      <c r="E4" s="160"/>
      <c r="F4" s="8">
        <v>44475.417152777802</v>
      </c>
      <c r="G4" s="8"/>
      <c r="H4" s="8"/>
      <c r="I4" s="8"/>
      <c r="J4" s="8"/>
      <c r="K4" s="9">
        <v>22309</v>
      </c>
      <c r="L4" s="9">
        <v>22120</v>
      </c>
      <c r="M4" s="10">
        <v>0.99152808283652305</v>
      </c>
      <c r="N4" s="11">
        <v>5644</v>
      </c>
      <c r="O4" s="9">
        <v>4218</v>
      </c>
      <c r="P4" s="10">
        <v>0.19068716094032601</v>
      </c>
      <c r="Q4" s="11">
        <v>1492</v>
      </c>
      <c r="R4" s="9">
        <v>1340</v>
      </c>
      <c r="S4" s="10">
        <v>0.31768610715979101</v>
      </c>
      <c r="T4" s="10">
        <v>6.0578661844484599E-2</v>
      </c>
      <c r="U4" s="10">
        <v>6.7450271247739599E-2</v>
      </c>
      <c r="V4" s="10">
        <v>0.26435152374202697</v>
      </c>
      <c r="W4" s="12">
        <v>0</v>
      </c>
      <c r="X4" s="97" t="s">
        <v>218</v>
      </c>
      <c r="Y4" s="92"/>
      <c r="Z4" s="92"/>
    </row>
    <row r="5" spans="1:26">
      <c r="A5" s="154"/>
      <c r="B5" s="140"/>
      <c r="C5" s="154"/>
      <c r="D5" s="159" t="s">
        <v>217</v>
      </c>
      <c r="E5" s="160"/>
      <c r="F5" s="8">
        <v>44475.417152777802</v>
      </c>
      <c r="G5" s="43" t="s">
        <v>75</v>
      </c>
      <c r="H5" s="44">
        <v>17</v>
      </c>
      <c r="I5" s="45">
        <f>H5/Q$4</f>
        <v>1.1394101876675604E-2</v>
      </c>
      <c r="J5" s="45">
        <f>+H5/L$4</f>
        <v>7.6853526220614827E-4</v>
      </c>
      <c r="K5" s="9">
        <v>22309</v>
      </c>
      <c r="L5" s="9">
        <v>22120</v>
      </c>
      <c r="M5" s="10">
        <v>0.99152808283652305</v>
      </c>
      <c r="N5" s="11">
        <v>5644</v>
      </c>
      <c r="O5" s="9">
        <v>4218</v>
      </c>
      <c r="P5" s="10">
        <v>0.19068716094032601</v>
      </c>
      <c r="Q5" s="11">
        <v>1492</v>
      </c>
      <c r="R5" s="9">
        <v>1340</v>
      </c>
      <c r="S5" s="10">
        <v>0.31768610715979101</v>
      </c>
      <c r="T5" s="10">
        <v>6.0578661844484599E-2</v>
      </c>
      <c r="U5" s="10">
        <v>6.7450271247739599E-2</v>
      </c>
      <c r="V5" s="10">
        <v>0.26435152374202697</v>
      </c>
      <c r="W5" s="12">
        <v>0</v>
      </c>
      <c r="X5" s="97"/>
      <c r="Y5" s="92"/>
      <c r="Z5" s="92"/>
    </row>
    <row r="6" spans="1:26">
      <c r="A6" s="154"/>
      <c r="B6" s="140"/>
      <c r="C6" s="154"/>
      <c r="D6" s="159" t="s">
        <v>217</v>
      </c>
      <c r="E6" s="160"/>
      <c r="F6" s="8">
        <v>44475.417152777802</v>
      </c>
      <c r="G6" s="43" t="s">
        <v>168</v>
      </c>
      <c r="H6" s="44">
        <v>3</v>
      </c>
      <c r="I6" s="45">
        <f t="shared" ref="I6:I9" si="0">H6/Q$4</f>
        <v>2.0107238605898124E-3</v>
      </c>
      <c r="J6" s="45">
        <f t="shared" ref="J6:J9" si="1">+H6/L$4</f>
        <v>1.35623869801085E-4</v>
      </c>
      <c r="K6" s="9">
        <v>22309</v>
      </c>
      <c r="L6" s="9">
        <v>22120</v>
      </c>
      <c r="M6" s="10">
        <v>0.99152808283652305</v>
      </c>
      <c r="N6" s="11">
        <v>5644</v>
      </c>
      <c r="O6" s="9">
        <v>4218</v>
      </c>
      <c r="P6" s="10">
        <v>0.19068716094032601</v>
      </c>
      <c r="Q6" s="11">
        <v>1492</v>
      </c>
      <c r="R6" s="9">
        <v>1340</v>
      </c>
      <c r="S6" s="10">
        <v>0.31768610715979101</v>
      </c>
      <c r="T6" s="10">
        <v>6.0578661844484599E-2</v>
      </c>
      <c r="U6" s="10">
        <v>6.7450271247739599E-2</v>
      </c>
      <c r="V6" s="10">
        <v>0.26435152374202697</v>
      </c>
      <c r="W6" s="12">
        <v>0</v>
      </c>
      <c r="X6" s="97"/>
      <c r="Y6" s="92"/>
      <c r="Z6" s="92"/>
    </row>
    <row r="7" spans="1:26">
      <c r="A7" s="154"/>
      <c r="B7" s="140"/>
      <c r="C7" s="154"/>
      <c r="D7" s="159" t="s">
        <v>217</v>
      </c>
      <c r="E7" s="160"/>
      <c r="F7" s="8">
        <v>44475.417152777802</v>
      </c>
      <c r="G7" s="43" t="s">
        <v>51</v>
      </c>
      <c r="H7" s="44">
        <v>2</v>
      </c>
      <c r="I7" s="45">
        <f t="shared" si="0"/>
        <v>1.3404825737265416E-3</v>
      </c>
      <c r="J7" s="45">
        <f t="shared" si="1"/>
        <v>9.0415913200723327E-5</v>
      </c>
      <c r="K7" s="9">
        <v>22309</v>
      </c>
      <c r="L7" s="9">
        <v>22120</v>
      </c>
      <c r="M7" s="10">
        <v>0.99152808283652305</v>
      </c>
      <c r="N7" s="11">
        <v>5644</v>
      </c>
      <c r="O7" s="9">
        <v>4218</v>
      </c>
      <c r="P7" s="10">
        <v>0.19068716094032601</v>
      </c>
      <c r="Q7" s="11">
        <v>1492</v>
      </c>
      <c r="R7" s="9">
        <v>1340</v>
      </c>
      <c r="S7" s="10">
        <v>0.31768610715979101</v>
      </c>
      <c r="T7" s="10">
        <v>6.0578661844484599E-2</v>
      </c>
      <c r="U7" s="10">
        <v>6.7450271247739599E-2</v>
      </c>
      <c r="V7" s="10">
        <v>0.26435152374202697</v>
      </c>
      <c r="W7" s="12">
        <v>0</v>
      </c>
      <c r="X7" s="97"/>
      <c r="Y7" s="92"/>
      <c r="Z7" s="92"/>
    </row>
    <row r="8" spans="1:26">
      <c r="A8" s="154"/>
      <c r="B8" s="140"/>
      <c r="C8" s="154"/>
      <c r="D8" s="159" t="s">
        <v>217</v>
      </c>
      <c r="E8" s="160"/>
      <c r="F8" s="8">
        <v>44475.417152777802</v>
      </c>
      <c r="G8" s="43" t="s">
        <v>52</v>
      </c>
      <c r="H8" s="44">
        <v>0</v>
      </c>
      <c r="I8" s="45">
        <f t="shared" si="0"/>
        <v>0</v>
      </c>
      <c r="J8" s="45">
        <f t="shared" si="1"/>
        <v>0</v>
      </c>
      <c r="K8" s="9">
        <v>22309</v>
      </c>
      <c r="L8" s="9">
        <v>22120</v>
      </c>
      <c r="M8" s="10">
        <v>0.99152808283652305</v>
      </c>
      <c r="N8" s="11">
        <v>5644</v>
      </c>
      <c r="O8" s="9">
        <v>4218</v>
      </c>
      <c r="P8" s="10">
        <v>0.19068716094032601</v>
      </c>
      <c r="Q8" s="11">
        <v>1492</v>
      </c>
      <c r="R8" s="9">
        <v>1340</v>
      </c>
      <c r="S8" s="10">
        <v>0.31768610715979101</v>
      </c>
      <c r="T8" s="10">
        <v>6.0578661844484599E-2</v>
      </c>
      <c r="U8" s="10">
        <v>6.7450271247739599E-2</v>
      </c>
      <c r="V8" s="10">
        <v>0.26435152374202697</v>
      </c>
      <c r="W8" s="12">
        <v>0</v>
      </c>
      <c r="X8" s="97"/>
      <c r="Y8" s="92"/>
      <c r="Z8" s="92"/>
    </row>
    <row r="9" spans="1:26">
      <c r="A9" s="154"/>
      <c r="B9" s="140"/>
      <c r="C9" s="154"/>
      <c r="D9" s="159" t="s">
        <v>217</v>
      </c>
      <c r="E9" s="160"/>
      <c r="F9" s="8">
        <v>44475.417152777802</v>
      </c>
      <c r="G9" s="43" t="s">
        <v>216</v>
      </c>
      <c r="H9" s="44">
        <v>8</v>
      </c>
      <c r="I9" s="45">
        <f t="shared" si="0"/>
        <v>5.3619302949061663E-3</v>
      </c>
      <c r="J9" s="45">
        <f t="shared" si="1"/>
        <v>3.6166365280289331E-4</v>
      </c>
      <c r="K9" s="9">
        <v>22309</v>
      </c>
      <c r="L9" s="9">
        <v>22120</v>
      </c>
      <c r="M9" s="10">
        <v>0.99152808283652305</v>
      </c>
      <c r="N9" s="11">
        <v>5644</v>
      </c>
      <c r="O9" s="9">
        <v>4218</v>
      </c>
      <c r="P9" s="10">
        <v>0.19068716094032601</v>
      </c>
      <c r="Q9" s="11">
        <v>1492</v>
      </c>
      <c r="R9" s="9">
        <v>1340</v>
      </c>
      <c r="S9" s="10">
        <v>0.31768610715979101</v>
      </c>
      <c r="T9" s="10">
        <v>6.0578661844484599E-2</v>
      </c>
      <c r="U9" s="10">
        <v>6.7450271247739599E-2</v>
      </c>
      <c r="V9" s="10">
        <v>0.26435152374202697</v>
      </c>
      <c r="W9" s="12">
        <v>0</v>
      </c>
      <c r="X9" s="97"/>
      <c r="Y9" s="92"/>
      <c r="Z9" s="92"/>
    </row>
    <row r="10" spans="1:26" ht="26.4">
      <c r="A10" s="154"/>
      <c r="B10" s="140"/>
      <c r="C10" s="154"/>
      <c r="D10" s="159" t="s">
        <v>217</v>
      </c>
      <c r="E10" s="160"/>
      <c r="F10" s="8">
        <v>44475.417152777802</v>
      </c>
      <c r="G10" s="43" t="s">
        <v>235</v>
      </c>
      <c r="H10" s="44">
        <v>3</v>
      </c>
      <c r="I10" s="45">
        <f t="shared" ref="I10" si="2">H10/Q$4</f>
        <v>2.0107238605898124E-3</v>
      </c>
      <c r="J10" s="45">
        <f t="shared" ref="J10" si="3">+H10/L$4</f>
        <v>1.35623869801085E-4</v>
      </c>
      <c r="K10" s="9">
        <v>22309</v>
      </c>
      <c r="L10" s="9">
        <v>22120</v>
      </c>
      <c r="M10" s="10">
        <v>0.99152808283652305</v>
      </c>
      <c r="N10" s="11">
        <v>5644</v>
      </c>
      <c r="O10" s="9">
        <v>4218</v>
      </c>
      <c r="P10" s="10">
        <v>0.19068716094032601</v>
      </c>
      <c r="Q10" s="11">
        <v>1492</v>
      </c>
      <c r="R10" s="9">
        <v>1340</v>
      </c>
      <c r="S10" s="10">
        <v>0.31768610715979101</v>
      </c>
      <c r="T10" s="10">
        <v>6.0578661844484599E-2</v>
      </c>
      <c r="U10" s="10">
        <v>6.7450271247739599E-2</v>
      </c>
      <c r="V10" s="10">
        <v>0.26435152374202697</v>
      </c>
      <c r="W10" s="12">
        <v>0</v>
      </c>
      <c r="X10" s="97"/>
      <c r="Y10" s="92"/>
      <c r="Z10" s="92"/>
    </row>
    <row r="11" spans="1:26">
      <c r="A11" s="154"/>
      <c r="B11" s="140"/>
      <c r="C11" s="154"/>
      <c r="D11" s="159" t="s">
        <v>217</v>
      </c>
      <c r="E11" s="160"/>
      <c r="F11" s="8">
        <v>44475.417152777802</v>
      </c>
      <c r="G11" s="43" t="s">
        <v>198</v>
      </c>
      <c r="H11" s="44">
        <v>0</v>
      </c>
      <c r="I11" s="45">
        <f t="shared" ref="I11" si="4">H11/Q$4</f>
        <v>0</v>
      </c>
      <c r="J11" s="45">
        <f t="shared" ref="J11" si="5">+H11/L$4</f>
        <v>0</v>
      </c>
      <c r="K11" s="9">
        <v>22309</v>
      </c>
      <c r="L11" s="9">
        <v>22120</v>
      </c>
      <c r="M11" s="10">
        <v>0.99152808283652305</v>
      </c>
      <c r="N11" s="11">
        <v>5644</v>
      </c>
      <c r="O11" s="9">
        <v>4218</v>
      </c>
      <c r="P11" s="10">
        <v>0.19068716094032601</v>
      </c>
      <c r="Q11" s="11">
        <v>1492</v>
      </c>
      <c r="R11" s="9">
        <v>1340</v>
      </c>
      <c r="S11" s="10">
        <v>0.31768610715979101</v>
      </c>
      <c r="T11" s="10">
        <v>6.0578661844484599E-2</v>
      </c>
      <c r="U11" s="10">
        <v>6.7450271247739599E-2</v>
      </c>
      <c r="V11" s="10">
        <v>0.26435152374202697</v>
      </c>
      <c r="W11" s="12">
        <v>0</v>
      </c>
      <c r="X11" s="97"/>
      <c r="Y11" s="92"/>
      <c r="Z11" s="92"/>
    </row>
    <row r="12" spans="1:26">
      <c r="A12" s="154"/>
      <c r="B12" s="140"/>
      <c r="C12" s="154"/>
      <c r="D12" s="96"/>
      <c r="E12" s="124"/>
      <c r="F12" s="8"/>
      <c r="G12" s="8"/>
      <c r="H12" s="8"/>
      <c r="I12" s="8"/>
      <c r="J12" s="8"/>
      <c r="K12" s="9"/>
      <c r="L12" s="9"/>
      <c r="M12" s="10"/>
      <c r="N12" s="11"/>
      <c r="O12" s="9"/>
      <c r="P12" s="10"/>
      <c r="Q12" s="11"/>
      <c r="R12" s="9"/>
      <c r="S12" s="10"/>
      <c r="T12" s="10"/>
      <c r="U12" s="10"/>
      <c r="V12" s="10"/>
      <c r="W12" s="12"/>
      <c r="X12" s="97"/>
      <c r="Y12" s="92"/>
      <c r="Z12" s="92"/>
    </row>
    <row r="13" spans="1:26" ht="20.399999999999999">
      <c r="A13" s="155"/>
      <c r="B13" s="155"/>
      <c r="C13" s="155"/>
      <c r="D13" s="159" t="s">
        <v>219</v>
      </c>
      <c r="E13" s="160"/>
      <c r="F13" s="8">
        <v>44482.375499340298</v>
      </c>
      <c r="G13" s="8"/>
      <c r="H13" s="8"/>
      <c r="I13" s="8"/>
      <c r="J13" s="8"/>
      <c r="K13" s="9">
        <v>22242</v>
      </c>
      <c r="L13" s="9">
        <v>22062</v>
      </c>
      <c r="M13" s="10">
        <v>0.991907202589695</v>
      </c>
      <c r="N13" s="11">
        <v>6116</v>
      </c>
      <c r="O13" s="9">
        <v>4395</v>
      </c>
      <c r="P13" s="10">
        <v>0.19921131357084601</v>
      </c>
      <c r="Q13" s="11">
        <v>1646</v>
      </c>
      <c r="R13" s="9">
        <v>1407</v>
      </c>
      <c r="S13" s="10">
        <v>0.32013651877133098</v>
      </c>
      <c r="T13" s="10">
        <v>6.3774816426434594E-2</v>
      </c>
      <c r="U13" s="10">
        <v>7.4607923125736594E-2</v>
      </c>
      <c r="V13" s="10">
        <v>0.26913015042511401</v>
      </c>
      <c r="W13" s="12">
        <v>0.1</v>
      </c>
      <c r="X13" s="97" t="s">
        <v>220</v>
      </c>
      <c r="Y13" s="92"/>
      <c r="Z13" s="92"/>
    </row>
    <row r="14" spans="1:26">
      <c r="A14" s="155"/>
      <c r="B14" s="155"/>
      <c r="C14" s="155"/>
      <c r="D14" s="159" t="s">
        <v>219</v>
      </c>
      <c r="E14" s="160"/>
      <c r="F14" s="8">
        <v>44482.375499340298</v>
      </c>
      <c r="G14" s="43" t="s">
        <v>75</v>
      </c>
      <c r="H14" s="44">
        <v>7</v>
      </c>
      <c r="I14" s="45">
        <f>H14/Q$13</f>
        <v>4.2527339003645198E-3</v>
      </c>
      <c r="J14" s="45">
        <f>+H14/L$13</f>
        <v>3.1728764391260989E-4</v>
      </c>
      <c r="K14" s="9">
        <v>22242</v>
      </c>
      <c r="L14" s="9">
        <v>22062</v>
      </c>
      <c r="M14" s="10">
        <v>0.991907202589695</v>
      </c>
      <c r="N14" s="11">
        <v>6116</v>
      </c>
      <c r="O14" s="9">
        <v>4395</v>
      </c>
      <c r="P14" s="10">
        <v>0.19921131357084601</v>
      </c>
      <c r="Q14" s="11">
        <v>1646</v>
      </c>
      <c r="R14" s="9">
        <v>1407</v>
      </c>
      <c r="S14" s="10">
        <v>0.32013651877133098</v>
      </c>
      <c r="T14" s="10">
        <v>6.3774816426434594E-2</v>
      </c>
      <c r="U14" s="10">
        <v>7.4607923125736594E-2</v>
      </c>
      <c r="V14" s="10">
        <v>0.26913015042511401</v>
      </c>
      <c r="W14" s="12">
        <v>0.1</v>
      </c>
      <c r="X14" s="97"/>
      <c r="Y14" s="92"/>
      <c r="Z14" s="92"/>
    </row>
    <row r="15" spans="1:26">
      <c r="A15" s="155"/>
      <c r="B15" s="155"/>
      <c r="C15" s="155"/>
      <c r="D15" s="159" t="s">
        <v>219</v>
      </c>
      <c r="E15" s="160"/>
      <c r="F15" s="8">
        <v>44482.375499340298</v>
      </c>
      <c r="G15" s="43" t="s">
        <v>168</v>
      </c>
      <c r="H15" s="44">
        <v>11</v>
      </c>
      <c r="I15" s="45">
        <f t="shared" ref="I15:I20" si="6">H15/Q$13</f>
        <v>6.6828675577156743E-3</v>
      </c>
      <c r="J15" s="45">
        <f t="shared" ref="J15:J20" si="7">+H15/L$13</f>
        <v>4.9859486900552985E-4</v>
      </c>
      <c r="K15" s="9">
        <v>22242</v>
      </c>
      <c r="L15" s="9">
        <v>22062</v>
      </c>
      <c r="M15" s="10">
        <v>0.991907202589695</v>
      </c>
      <c r="N15" s="11">
        <v>6116</v>
      </c>
      <c r="O15" s="9">
        <v>4395</v>
      </c>
      <c r="P15" s="10">
        <v>0.19921131357084601</v>
      </c>
      <c r="Q15" s="11">
        <v>1646</v>
      </c>
      <c r="R15" s="9">
        <v>1407</v>
      </c>
      <c r="S15" s="10">
        <v>0.32013651877133098</v>
      </c>
      <c r="T15" s="10">
        <v>6.3774816426434594E-2</v>
      </c>
      <c r="U15" s="10">
        <v>7.4607923125736594E-2</v>
      </c>
      <c r="V15" s="10">
        <v>0.26913015042511401</v>
      </c>
      <c r="W15" s="12">
        <v>0.1</v>
      </c>
      <c r="X15" s="97"/>
      <c r="Y15" s="92"/>
      <c r="Z15" s="92"/>
    </row>
    <row r="16" spans="1:26">
      <c r="A16" s="155"/>
      <c r="B16" s="155"/>
      <c r="C16" s="155"/>
      <c r="D16" s="159" t="s">
        <v>219</v>
      </c>
      <c r="E16" s="160"/>
      <c r="F16" s="8">
        <v>44482.375499340298</v>
      </c>
      <c r="G16" s="43" t="s">
        <v>216</v>
      </c>
      <c r="H16" s="44">
        <v>5</v>
      </c>
      <c r="I16" s="45">
        <f t="shared" si="6"/>
        <v>3.0376670716889429E-3</v>
      </c>
      <c r="J16" s="45">
        <f t="shared" si="7"/>
        <v>2.2663403136614994E-4</v>
      </c>
      <c r="K16" s="9">
        <v>22242</v>
      </c>
      <c r="L16" s="9">
        <v>22062</v>
      </c>
      <c r="M16" s="10">
        <v>0.991907202589695</v>
      </c>
      <c r="N16" s="11">
        <v>6116</v>
      </c>
      <c r="O16" s="9">
        <v>4395</v>
      </c>
      <c r="P16" s="10">
        <v>0.19921131357084601</v>
      </c>
      <c r="Q16" s="11">
        <v>1646</v>
      </c>
      <c r="R16" s="9">
        <v>1407</v>
      </c>
      <c r="S16" s="10">
        <v>0.32013651877133098</v>
      </c>
      <c r="T16" s="10">
        <v>6.3774816426434594E-2</v>
      </c>
      <c r="U16" s="10">
        <v>7.4607923125736594E-2</v>
      </c>
      <c r="V16" s="10">
        <v>0.26913015042511401</v>
      </c>
      <c r="W16" s="12">
        <v>0.1</v>
      </c>
      <c r="X16" s="97"/>
      <c r="Y16" s="92"/>
      <c r="Z16" s="92"/>
    </row>
    <row r="17" spans="1:26" ht="26.4">
      <c r="A17" s="155"/>
      <c r="B17" s="155"/>
      <c r="C17" s="155"/>
      <c r="D17" s="159" t="s">
        <v>219</v>
      </c>
      <c r="E17" s="160"/>
      <c r="F17" s="8">
        <v>44482.375499340298</v>
      </c>
      <c r="G17" s="43" t="s">
        <v>235</v>
      </c>
      <c r="H17" s="44">
        <v>2</v>
      </c>
      <c r="I17" s="45">
        <f t="shared" si="6"/>
        <v>1.215066828675577E-3</v>
      </c>
      <c r="J17" s="45">
        <f t="shared" si="7"/>
        <v>9.0653612546459981E-5</v>
      </c>
      <c r="K17" s="9">
        <v>22242</v>
      </c>
      <c r="L17" s="9">
        <v>22062</v>
      </c>
      <c r="M17" s="10">
        <v>0.991907202589695</v>
      </c>
      <c r="N17" s="11">
        <v>6116</v>
      </c>
      <c r="O17" s="9">
        <v>4395</v>
      </c>
      <c r="P17" s="10">
        <v>0.19921131357084601</v>
      </c>
      <c r="Q17" s="11">
        <v>1646</v>
      </c>
      <c r="R17" s="9">
        <v>1407</v>
      </c>
      <c r="S17" s="10">
        <v>0.32013651877133098</v>
      </c>
      <c r="T17" s="10">
        <v>6.3774816426434594E-2</v>
      </c>
      <c r="U17" s="10">
        <v>7.4607923125736594E-2</v>
      </c>
      <c r="V17" s="10">
        <v>0.26913015042511401</v>
      </c>
      <c r="W17" s="12">
        <v>0.1</v>
      </c>
      <c r="X17" s="97"/>
      <c r="Y17" s="92"/>
      <c r="Z17" s="92"/>
    </row>
    <row r="18" spans="1:26">
      <c r="A18" s="155"/>
      <c r="B18" s="155"/>
      <c r="C18" s="155"/>
      <c r="D18" s="159" t="s">
        <v>219</v>
      </c>
      <c r="E18" s="160"/>
      <c r="F18" s="8">
        <v>44482.375499340298</v>
      </c>
      <c r="G18" s="43" t="s">
        <v>51</v>
      </c>
      <c r="H18" s="44">
        <v>5</v>
      </c>
      <c r="I18" s="45">
        <f t="shared" si="6"/>
        <v>3.0376670716889429E-3</v>
      </c>
      <c r="J18" s="45">
        <f t="shared" si="7"/>
        <v>2.2663403136614994E-4</v>
      </c>
      <c r="K18" s="9">
        <v>22242</v>
      </c>
      <c r="L18" s="9">
        <v>22062</v>
      </c>
      <c r="M18" s="10">
        <v>0.991907202589695</v>
      </c>
      <c r="N18" s="11">
        <v>6116</v>
      </c>
      <c r="O18" s="9">
        <v>4395</v>
      </c>
      <c r="P18" s="10">
        <v>0.19921131357084601</v>
      </c>
      <c r="Q18" s="11">
        <v>1646</v>
      </c>
      <c r="R18" s="9">
        <v>1407</v>
      </c>
      <c r="S18" s="10">
        <v>0.32013651877133098</v>
      </c>
      <c r="T18" s="10">
        <v>6.3774816426434594E-2</v>
      </c>
      <c r="U18" s="10">
        <v>7.4607923125736594E-2</v>
      </c>
      <c r="V18" s="10">
        <v>0.26913015042511401</v>
      </c>
      <c r="W18" s="12">
        <v>0.1</v>
      </c>
      <c r="X18" s="97"/>
      <c r="Y18" s="92"/>
      <c r="Z18" s="92"/>
    </row>
    <row r="19" spans="1:26">
      <c r="A19" s="155"/>
      <c r="B19" s="155"/>
      <c r="C19" s="155"/>
      <c r="D19" s="159" t="s">
        <v>219</v>
      </c>
      <c r="E19" s="160"/>
      <c r="F19" s="8">
        <v>44482.375499340298</v>
      </c>
      <c r="G19" s="43" t="s">
        <v>52</v>
      </c>
      <c r="H19" s="44">
        <v>0</v>
      </c>
      <c r="I19" s="45">
        <f t="shared" si="6"/>
        <v>0</v>
      </c>
      <c r="J19" s="45">
        <f t="shared" si="7"/>
        <v>0</v>
      </c>
      <c r="K19" s="9">
        <v>22242</v>
      </c>
      <c r="L19" s="9">
        <v>22062</v>
      </c>
      <c r="M19" s="10">
        <v>0.991907202589695</v>
      </c>
      <c r="N19" s="11">
        <v>6116</v>
      </c>
      <c r="O19" s="9">
        <v>4395</v>
      </c>
      <c r="P19" s="10">
        <v>0.19921131357084601</v>
      </c>
      <c r="Q19" s="11">
        <v>1646</v>
      </c>
      <c r="R19" s="9">
        <v>1407</v>
      </c>
      <c r="S19" s="10">
        <v>0.32013651877133098</v>
      </c>
      <c r="T19" s="10">
        <v>6.3774816426434594E-2</v>
      </c>
      <c r="U19" s="10">
        <v>7.4607923125736594E-2</v>
      </c>
      <c r="V19" s="10">
        <v>0.26913015042511401</v>
      </c>
      <c r="W19" s="12">
        <v>0.1</v>
      </c>
      <c r="X19" s="97"/>
      <c r="Y19" s="92"/>
      <c r="Z19" s="92"/>
    </row>
    <row r="20" spans="1:26">
      <c r="A20" s="155"/>
      <c r="B20" s="155"/>
      <c r="C20" s="155"/>
      <c r="D20" s="159" t="s">
        <v>219</v>
      </c>
      <c r="E20" s="160"/>
      <c r="F20" s="8">
        <v>44482.375499340298</v>
      </c>
      <c r="G20" s="43" t="s">
        <v>198</v>
      </c>
      <c r="H20" s="44">
        <v>1</v>
      </c>
      <c r="I20" s="45">
        <f t="shared" si="6"/>
        <v>6.0753341433778852E-4</v>
      </c>
      <c r="J20" s="45">
        <f t="shared" si="7"/>
        <v>4.532680627322999E-5</v>
      </c>
      <c r="K20" s="9">
        <v>22242</v>
      </c>
      <c r="L20" s="9">
        <v>22062</v>
      </c>
      <c r="M20" s="10">
        <v>0.991907202589695</v>
      </c>
      <c r="N20" s="11">
        <v>6116</v>
      </c>
      <c r="O20" s="9">
        <v>4395</v>
      </c>
      <c r="P20" s="10">
        <v>0.19921131357084601</v>
      </c>
      <c r="Q20" s="11">
        <v>1646</v>
      </c>
      <c r="R20" s="9">
        <v>1407</v>
      </c>
      <c r="S20" s="10">
        <v>0.32013651877133098</v>
      </c>
      <c r="T20" s="10">
        <v>6.3774816426434594E-2</v>
      </c>
      <c r="U20" s="10">
        <v>7.4607923125736594E-2</v>
      </c>
      <c r="V20" s="10">
        <v>0.26913015042511401</v>
      </c>
      <c r="W20" s="12">
        <v>0.1</v>
      </c>
      <c r="X20" s="97"/>
      <c r="Y20" s="92"/>
      <c r="Z20" s="92"/>
    </row>
    <row r="21" spans="1:26">
      <c r="A21" s="155"/>
      <c r="B21" s="155"/>
      <c r="C21" s="155"/>
      <c r="D21" s="96"/>
      <c r="E21" s="124"/>
      <c r="F21" s="8"/>
      <c r="G21" s="8"/>
      <c r="H21" s="8"/>
      <c r="I21" s="8"/>
      <c r="J21" s="8"/>
      <c r="K21" s="9"/>
      <c r="L21" s="9"/>
      <c r="M21" s="10"/>
      <c r="N21" s="11"/>
      <c r="O21" s="9"/>
      <c r="P21" s="10"/>
      <c r="Q21" s="11"/>
      <c r="R21" s="9"/>
      <c r="S21" s="10"/>
      <c r="T21" s="10"/>
      <c r="U21" s="10"/>
      <c r="V21" s="10"/>
      <c r="W21" s="12"/>
      <c r="X21" s="97"/>
      <c r="Y21" s="92"/>
      <c r="Z21" s="92"/>
    </row>
    <row r="22" spans="1:26" ht="20.399999999999999">
      <c r="A22" s="155"/>
      <c r="B22" s="155"/>
      <c r="C22" s="155"/>
      <c r="D22" s="159" t="s">
        <v>221</v>
      </c>
      <c r="E22" s="160"/>
      <c r="F22" s="8">
        <v>44489.375761423602</v>
      </c>
      <c r="G22" s="8"/>
      <c r="H22" s="8"/>
      <c r="I22" s="8"/>
      <c r="J22" s="8"/>
      <c r="K22" s="9">
        <v>22193</v>
      </c>
      <c r="L22" s="9">
        <v>21992</v>
      </c>
      <c r="M22" s="10">
        <v>0.99094309016356497</v>
      </c>
      <c r="N22" s="11">
        <v>5862</v>
      </c>
      <c r="O22" s="9">
        <v>4253</v>
      </c>
      <c r="P22" s="10">
        <v>0.193388504910877</v>
      </c>
      <c r="Q22" s="11">
        <v>1505</v>
      </c>
      <c r="R22" s="9">
        <v>1327</v>
      </c>
      <c r="S22" s="10">
        <v>0.31201504820127002</v>
      </c>
      <c r="T22" s="10">
        <v>6.0340123681338703E-2</v>
      </c>
      <c r="U22" s="10">
        <v>6.8433975991269505E-2</v>
      </c>
      <c r="V22" s="10">
        <v>0.25673831456840701</v>
      </c>
      <c r="W22" s="12">
        <v>0</v>
      </c>
      <c r="X22" s="97" t="s">
        <v>222</v>
      </c>
      <c r="Y22" s="92"/>
      <c r="Z22" s="92"/>
    </row>
    <row r="23" spans="1:26">
      <c r="A23" s="155"/>
      <c r="B23" s="155"/>
      <c r="C23" s="155"/>
      <c r="D23" s="159" t="s">
        <v>221</v>
      </c>
      <c r="E23" s="160"/>
      <c r="F23" s="8">
        <v>44489.375761423602</v>
      </c>
      <c r="G23" s="43" t="s">
        <v>75</v>
      </c>
      <c r="H23" s="44">
        <v>13</v>
      </c>
      <c r="I23" s="45">
        <f>H23/Q$22</f>
        <v>8.6378737541528243E-3</v>
      </c>
      <c r="J23" s="45">
        <f>+H23/L$22</f>
        <v>5.9112404510731171E-4</v>
      </c>
      <c r="K23" s="9">
        <v>22193</v>
      </c>
      <c r="L23" s="9">
        <v>21992</v>
      </c>
      <c r="M23" s="10">
        <v>0.99094309016356497</v>
      </c>
      <c r="N23" s="11">
        <v>5862</v>
      </c>
      <c r="O23" s="9">
        <v>4253</v>
      </c>
      <c r="P23" s="10">
        <v>0.193388504910877</v>
      </c>
      <c r="Q23" s="11">
        <v>1505</v>
      </c>
      <c r="R23" s="9">
        <v>1327</v>
      </c>
      <c r="S23" s="10">
        <v>0.31201504820127002</v>
      </c>
      <c r="T23" s="10">
        <v>6.0340123681338703E-2</v>
      </c>
      <c r="U23" s="10">
        <v>6.8433975991269505E-2</v>
      </c>
      <c r="V23" s="10">
        <v>0.25673831456840701</v>
      </c>
      <c r="W23" s="12">
        <v>0</v>
      </c>
      <c r="X23" s="97"/>
      <c r="Y23" s="92"/>
      <c r="Z23" s="92"/>
    </row>
    <row r="24" spans="1:26">
      <c r="A24" s="155"/>
      <c r="B24" s="155"/>
      <c r="C24" s="155"/>
      <c r="D24" s="159" t="s">
        <v>221</v>
      </c>
      <c r="E24" s="160"/>
      <c r="F24" s="8">
        <v>44489.375761423602</v>
      </c>
      <c r="G24" s="43" t="s">
        <v>168</v>
      </c>
      <c r="H24" s="44">
        <v>8</v>
      </c>
      <c r="I24" s="45">
        <f t="shared" ref="I24:I28" si="8">H24/Q$22</f>
        <v>5.3156146179401996E-3</v>
      </c>
      <c r="J24" s="45">
        <f t="shared" ref="J24:J28" si="9">+H24/L$22</f>
        <v>3.6376864314296108E-4</v>
      </c>
      <c r="K24" s="9">
        <v>22193</v>
      </c>
      <c r="L24" s="9">
        <v>21992</v>
      </c>
      <c r="M24" s="10">
        <v>0.99094309016356497</v>
      </c>
      <c r="N24" s="11">
        <v>5862</v>
      </c>
      <c r="O24" s="9">
        <v>4253</v>
      </c>
      <c r="P24" s="10">
        <v>0.193388504910877</v>
      </c>
      <c r="Q24" s="11">
        <v>1505</v>
      </c>
      <c r="R24" s="9">
        <v>1327</v>
      </c>
      <c r="S24" s="10">
        <v>0.31201504820127002</v>
      </c>
      <c r="T24" s="10">
        <v>6.0340123681338703E-2</v>
      </c>
      <c r="U24" s="10">
        <v>6.8433975991269505E-2</v>
      </c>
      <c r="V24" s="10">
        <v>0.25673831456840701</v>
      </c>
      <c r="W24" s="12">
        <v>0</v>
      </c>
      <c r="X24" s="97"/>
      <c r="Y24" s="92"/>
      <c r="Z24" s="92"/>
    </row>
    <row r="25" spans="1:26">
      <c r="A25" s="155"/>
      <c r="B25" s="155"/>
      <c r="C25" s="155"/>
      <c r="D25" s="159" t="s">
        <v>221</v>
      </c>
      <c r="E25" s="160"/>
      <c r="F25" s="8">
        <v>44489.375761423602</v>
      </c>
      <c r="G25" s="43" t="s">
        <v>52</v>
      </c>
      <c r="H25" s="44">
        <v>0</v>
      </c>
      <c r="I25" s="45">
        <f t="shared" si="8"/>
        <v>0</v>
      </c>
      <c r="J25" s="45">
        <f t="shared" si="9"/>
        <v>0</v>
      </c>
      <c r="K25" s="9">
        <v>22193</v>
      </c>
      <c r="L25" s="9">
        <v>21992</v>
      </c>
      <c r="M25" s="10">
        <v>0.99094309016356497</v>
      </c>
      <c r="N25" s="11">
        <v>5862</v>
      </c>
      <c r="O25" s="9">
        <v>4253</v>
      </c>
      <c r="P25" s="10">
        <v>0.193388504910877</v>
      </c>
      <c r="Q25" s="11">
        <v>1505</v>
      </c>
      <c r="R25" s="9">
        <v>1327</v>
      </c>
      <c r="S25" s="10">
        <v>0.31201504820127002</v>
      </c>
      <c r="T25" s="10">
        <v>6.0340123681338703E-2</v>
      </c>
      <c r="U25" s="10">
        <v>6.8433975991269505E-2</v>
      </c>
      <c r="V25" s="10">
        <v>0.25673831456840701</v>
      </c>
      <c r="W25" s="12">
        <v>0</v>
      </c>
      <c r="X25" s="97"/>
      <c r="Y25" s="92"/>
      <c r="Z25" s="92"/>
    </row>
    <row r="26" spans="1:26">
      <c r="A26" s="155"/>
      <c r="B26" s="155"/>
      <c r="C26" s="155"/>
      <c r="D26" s="159" t="s">
        <v>221</v>
      </c>
      <c r="E26" s="160"/>
      <c r="F26" s="8">
        <v>44489.375761423602</v>
      </c>
      <c r="G26" s="43" t="s">
        <v>216</v>
      </c>
      <c r="H26" s="44">
        <v>3</v>
      </c>
      <c r="I26" s="45">
        <f t="shared" si="8"/>
        <v>1.9933554817275745E-3</v>
      </c>
      <c r="J26" s="45">
        <f t="shared" si="9"/>
        <v>1.3641324117861039E-4</v>
      </c>
      <c r="K26" s="9">
        <v>22193</v>
      </c>
      <c r="L26" s="9">
        <v>21992</v>
      </c>
      <c r="M26" s="10">
        <v>0.99094309016356497</v>
      </c>
      <c r="N26" s="11">
        <v>5862</v>
      </c>
      <c r="O26" s="9">
        <v>4253</v>
      </c>
      <c r="P26" s="10">
        <v>0.193388504910877</v>
      </c>
      <c r="Q26" s="11">
        <v>1505</v>
      </c>
      <c r="R26" s="9">
        <v>1327</v>
      </c>
      <c r="S26" s="10">
        <v>0.31201504820127002</v>
      </c>
      <c r="T26" s="10">
        <v>6.0340123681338703E-2</v>
      </c>
      <c r="U26" s="10">
        <v>6.8433975991269505E-2</v>
      </c>
      <c r="V26" s="10">
        <v>0.25673831456840701</v>
      </c>
      <c r="W26" s="12">
        <v>0</v>
      </c>
      <c r="X26" s="97"/>
      <c r="Y26" s="92"/>
      <c r="Z26" s="92"/>
    </row>
    <row r="27" spans="1:26" ht="26.4">
      <c r="A27" s="155"/>
      <c r="B27" s="155"/>
      <c r="C27" s="155"/>
      <c r="D27" s="159" t="s">
        <v>221</v>
      </c>
      <c r="E27" s="160"/>
      <c r="F27" s="8">
        <v>44489.375761423602</v>
      </c>
      <c r="G27" s="43" t="s">
        <v>235</v>
      </c>
      <c r="H27" s="44">
        <v>1</v>
      </c>
      <c r="I27" s="45">
        <f t="shared" si="8"/>
        <v>6.6445182724252495E-4</v>
      </c>
      <c r="J27" s="45">
        <f t="shared" si="9"/>
        <v>4.5471080392870135E-5</v>
      </c>
      <c r="K27" s="9">
        <v>22193</v>
      </c>
      <c r="L27" s="9">
        <v>21992</v>
      </c>
      <c r="M27" s="10">
        <v>0.99094309016356497</v>
      </c>
      <c r="N27" s="11">
        <v>5862</v>
      </c>
      <c r="O27" s="9">
        <v>4253</v>
      </c>
      <c r="P27" s="10">
        <v>0.193388504910877</v>
      </c>
      <c r="Q27" s="11">
        <v>1505</v>
      </c>
      <c r="R27" s="9">
        <v>1327</v>
      </c>
      <c r="S27" s="10">
        <v>0.31201504820127002</v>
      </c>
      <c r="T27" s="10">
        <v>6.0340123681338703E-2</v>
      </c>
      <c r="U27" s="10">
        <v>6.8433975991269505E-2</v>
      </c>
      <c r="V27" s="10">
        <v>0.25673831456840701</v>
      </c>
      <c r="W27" s="12">
        <v>0</v>
      </c>
      <c r="X27" s="97"/>
      <c r="Y27" s="92"/>
      <c r="Z27" s="92"/>
    </row>
    <row r="28" spans="1:26">
      <c r="A28" s="155"/>
      <c r="B28" s="155"/>
      <c r="C28" s="155"/>
      <c r="D28" s="159" t="s">
        <v>221</v>
      </c>
      <c r="E28" s="160"/>
      <c r="F28" s="8">
        <v>44489.375761423602</v>
      </c>
      <c r="G28" s="43" t="s">
        <v>51</v>
      </c>
      <c r="H28" s="44">
        <v>5</v>
      </c>
      <c r="I28" s="45">
        <f t="shared" si="8"/>
        <v>3.3222591362126247E-3</v>
      </c>
      <c r="J28" s="45">
        <f t="shared" si="9"/>
        <v>2.2735540196435066E-4</v>
      </c>
      <c r="K28" s="9">
        <v>22193</v>
      </c>
      <c r="L28" s="9">
        <v>21992</v>
      </c>
      <c r="M28" s="10">
        <v>0.99094309016356497</v>
      </c>
      <c r="N28" s="11">
        <v>5862</v>
      </c>
      <c r="O28" s="9">
        <v>4253</v>
      </c>
      <c r="P28" s="10">
        <v>0.193388504910877</v>
      </c>
      <c r="Q28" s="11">
        <v>1505</v>
      </c>
      <c r="R28" s="9">
        <v>1327</v>
      </c>
      <c r="S28" s="10">
        <v>0.31201504820127002</v>
      </c>
      <c r="T28" s="10">
        <v>6.0340123681338703E-2</v>
      </c>
      <c r="U28" s="10">
        <v>6.8433975991269505E-2</v>
      </c>
      <c r="V28" s="10">
        <v>0.25673831456840701</v>
      </c>
      <c r="W28" s="12">
        <v>0</v>
      </c>
      <c r="X28" s="97"/>
      <c r="Y28" s="92"/>
      <c r="Z28" s="92"/>
    </row>
    <row r="29" spans="1:26">
      <c r="A29" s="155"/>
      <c r="B29" s="155"/>
      <c r="C29" s="155"/>
      <c r="D29" s="96"/>
      <c r="E29" s="124"/>
      <c r="F29" s="8"/>
      <c r="G29" s="8"/>
      <c r="H29" s="8"/>
      <c r="I29" s="8"/>
      <c r="J29" s="8"/>
      <c r="K29" s="9"/>
      <c r="L29" s="9"/>
      <c r="M29" s="10"/>
      <c r="N29" s="11"/>
      <c r="O29" s="9"/>
      <c r="P29" s="10"/>
      <c r="Q29" s="11"/>
      <c r="R29" s="9"/>
      <c r="S29" s="10"/>
      <c r="T29" s="10"/>
      <c r="U29" s="10"/>
      <c r="V29" s="10"/>
      <c r="W29" s="12"/>
      <c r="X29" s="97"/>
      <c r="Y29" s="92"/>
      <c r="Z29" s="92"/>
    </row>
    <row r="30" spans="1:26" ht="20.399999999999999">
      <c r="A30" s="155"/>
      <c r="B30" s="155"/>
      <c r="C30" s="156"/>
      <c r="D30" s="159" t="s">
        <v>223</v>
      </c>
      <c r="E30" s="160"/>
      <c r="F30" s="8">
        <v>44496.375451701402</v>
      </c>
      <c r="G30" s="8"/>
      <c r="H30" s="8"/>
      <c r="I30" s="8"/>
      <c r="J30" s="8"/>
      <c r="K30" s="9">
        <v>22137</v>
      </c>
      <c r="L30" s="9">
        <v>21903</v>
      </c>
      <c r="M30" s="10">
        <v>0.98942946198671899</v>
      </c>
      <c r="N30" s="11">
        <v>4853</v>
      </c>
      <c r="O30" s="9">
        <v>3719</v>
      </c>
      <c r="P30" s="10">
        <v>0.169794092133498</v>
      </c>
      <c r="Q30" s="11">
        <v>861</v>
      </c>
      <c r="R30" s="9">
        <v>662</v>
      </c>
      <c r="S30" s="10">
        <v>0.178004840010756</v>
      </c>
      <c r="T30" s="10">
        <v>3.02241702049947E-2</v>
      </c>
      <c r="U30" s="10">
        <v>3.9309683604985601E-2</v>
      </c>
      <c r="V30" s="10">
        <v>0.177416031320832</v>
      </c>
      <c r="W30" s="12">
        <v>0.2</v>
      </c>
      <c r="X30" s="97" t="s">
        <v>224</v>
      </c>
      <c r="Y30" s="92"/>
      <c r="Z30" s="92"/>
    </row>
    <row r="31" spans="1:26">
      <c r="A31" s="155"/>
      <c r="B31" s="155"/>
      <c r="C31" s="114"/>
      <c r="D31" s="159" t="s">
        <v>223</v>
      </c>
      <c r="E31" s="160"/>
      <c r="F31" s="8">
        <v>44496.375451701402</v>
      </c>
      <c r="G31" s="43" t="s">
        <v>75</v>
      </c>
      <c r="H31" s="44">
        <v>16</v>
      </c>
      <c r="I31" s="45">
        <f>H31/Q$30</f>
        <v>1.8583042973286876E-2</v>
      </c>
      <c r="J31" s="45">
        <f>+H31/L$30</f>
        <v>7.304935396977583E-4</v>
      </c>
      <c r="K31" s="9">
        <v>22137</v>
      </c>
      <c r="L31" s="9">
        <v>21903</v>
      </c>
      <c r="M31" s="10">
        <v>0.98942946198671899</v>
      </c>
      <c r="N31" s="11">
        <v>4853</v>
      </c>
      <c r="O31" s="9">
        <v>3719</v>
      </c>
      <c r="P31" s="10">
        <v>0.169794092133498</v>
      </c>
      <c r="Q31" s="11">
        <v>861</v>
      </c>
      <c r="R31" s="9">
        <v>662</v>
      </c>
      <c r="S31" s="10">
        <v>0.178004840010756</v>
      </c>
      <c r="T31" s="10">
        <v>3.02241702049947E-2</v>
      </c>
      <c r="U31" s="10">
        <v>3.9309683604985601E-2</v>
      </c>
      <c r="V31" s="10">
        <v>0.177416031320832</v>
      </c>
      <c r="W31" s="12">
        <v>0.2</v>
      </c>
      <c r="X31" s="97"/>
      <c r="Y31" s="92"/>
      <c r="Z31" s="92"/>
    </row>
    <row r="32" spans="1:26">
      <c r="A32" s="155"/>
      <c r="B32" s="155"/>
      <c r="C32" s="114"/>
      <c r="D32" s="159" t="s">
        <v>223</v>
      </c>
      <c r="E32" s="160"/>
      <c r="F32" s="8">
        <v>44496.375451701402</v>
      </c>
      <c r="G32" s="43" t="s">
        <v>168</v>
      </c>
      <c r="H32" s="44">
        <v>4</v>
      </c>
      <c r="I32" s="45">
        <f t="shared" ref="I32:I37" si="10">H32/Q$30</f>
        <v>4.6457607433217189E-3</v>
      </c>
      <c r="J32" s="45">
        <f t="shared" ref="J32:J37" si="11">+H32/L$30</f>
        <v>1.8262338492443957E-4</v>
      </c>
      <c r="K32" s="9">
        <v>22137</v>
      </c>
      <c r="L32" s="9">
        <v>21903</v>
      </c>
      <c r="M32" s="10">
        <v>0.98942946198671899</v>
      </c>
      <c r="N32" s="11">
        <v>4853</v>
      </c>
      <c r="O32" s="9">
        <v>3719</v>
      </c>
      <c r="P32" s="10">
        <v>0.169794092133498</v>
      </c>
      <c r="Q32" s="11">
        <v>861</v>
      </c>
      <c r="R32" s="9">
        <v>662</v>
      </c>
      <c r="S32" s="10">
        <v>0.178004840010756</v>
      </c>
      <c r="T32" s="10">
        <v>3.02241702049947E-2</v>
      </c>
      <c r="U32" s="10">
        <v>3.9309683604985601E-2</v>
      </c>
      <c r="V32" s="10">
        <v>0.177416031320832</v>
      </c>
      <c r="W32" s="12">
        <v>0.2</v>
      </c>
      <c r="X32" s="97"/>
      <c r="Y32" s="92"/>
      <c r="Z32" s="92"/>
    </row>
    <row r="33" spans="1:26" ht="26.4">
      <c r="A33" s="155"/>
      <c r="B33" s="155"/>
      <c r="C33" s="114"/>
      <c r="D33" s="159" t="s">
        <v>223</v>
      </c>
      <c r="E33" s="160"/>
      <c r="F33" s="8">
        <v>44496.375451701402</v>
      </c>
      <c r="G33" s="43" t="s">
        <v>235</v>
      </c>
      <c r="H33" s="44">
        <v>3</v>
      </c>
      <c r="I33" s="45">
        <f t="shared" si="10"/>
        <v>3.4843205574912892E-3</v>
      </c>
      <c r="J33" s="45">
        <f t="shared" si="11"/>
        <v>1.3696753869332968E-4</v>
      </c>
      <c r="K33" s="9">
        <v>22137</v>
      </c>
      <c r="L33" s="9">
        <v>21903</v>
      </c>
      <c r="M33" s="10">
        <v>0.98942946198671899</v>
      </c>
      <c r="N33" s="11">
        <v>4853</v>
      </c>
      <c r="O33" s="9">
        <v>3719</v>
      </c>
      <c r="P33" s="10">
        <v>0.169794092133498</v>
      </c>
      <c r="Q33" s="11">
        <v>861</v>
      </c>
      <c r="R33" s="9">
        <v>662</v>
      </c>
      <c r="S33" s="10">
        <v>0.178004840010756</v>
      </c>
      <c r="T33" s="10">
        <v>3.02241702049947E-2</v>
      </c>
      <c r="U33" s="10">
        <v>3.9309683604985601E-2</v>
      </c>
      <c r="V33" s="10">
        <v>0.177416031320832</v>
      </c>
      <c r="W33" s="12">
        <v>0.2</v>
      </c>
      <c r="X33" s="97"/>
      <c r="Y33" s="92"/>
      <c r="Z33" s="92"/>
    </row>
    <row r="34" spans="1:26">
      <c r="A34" s="155"/>
      <c r="B34" s="155"/>
      <c r="C34" s="114"/>
      <c r="D34" s="159" t="s">
        <v>223</v>
      </c>
      <c r="E34" s="160"/>
      <c r="F34" s="8">
        <v>44496.375451701402</v>
      </c>
      <c r="G34" s="43" t="s">
        <v>51</v>
      </c>
      <c r="H34" s="44">
        <v>13</v>
      </c>
      <c r="I34" s="45">
        <f t="shared" si="10"/>
        <v>1.5098722415795587E-2</v>
      </c>
      <c r="J34" s="45">
        <f t="shared" si="11"/>
        <v>5.9352600100442856E-4</v>
      </c>
      <c r="K34" s="9">
        <v>22137</v>
      </c>
      <c r="L34" s="9">
        <v>21903</v>
      </c>
      <c r="M34" s="10">
        <v>0.98942946198671899</v>
      </c>
      <c r="N34" s="11">
        <v>4853</v>
      </c>
      <c r="O34" s="9">
        <v>3719</v>
      </c>
      <c r="P34" s="10">
        <v>0.169794092133498</v>
      </c>
      <c r="Q34" s="11">
        <v>861</v>
      </c>
      <c r="R34" s="9">
        <v>662</v>
      </c>
      <c r="S34" s="10">
        <v>0.178004840010756</v>
      </c>
      <c r="T34" s="10">
        <v>3.02241702049947E-2</v>
      </c>
      <c r="U34" s="10">
        <v>3.9309683604985601E-2</v>
      </c>
      <c r="V34" s="10">
        <v>0.177416031320832</v>
      </c>
      <c r="W34" s="12">
        <v>0.2</v>
      </c>
      <c r="X34" s="97"/>
      <c r="Y34" s="92"/>
      <c r="Z34" s="92"/>
    </row>
    <row r="35" spans="1:26">
      <c r="A35" s="155"/>
      <c r="B35" s="155"/>
      <c r="C35" s="114"/>
      <c r="D35" s="159" t="s">
        <v>223</v>
      </c>
      <c r="E35" s="160"/>
      <c r="F35" s="8">
        <v>44496.375451701402</v>
      </c>
      <c r="G35" s="43" t="s">
        <v>52</v>
      </c>
      <c r="H35" s="44">
        <v>2</v>
      </c>
      <c r="I35" s="45">
        <f t="shared" si="10"/>
        <v>2.3228803716608595E-3</v>
      </c>
      <c r="J35" s="45">
        <f t="shared" si="11"/>
        <v>9.1311692462219787E-5</v>
      </c>
      <c r="K35" s="9">
        <v>22137</v>
      </c>
      <c r="L35" s="9">
        <v>21903</v>
      </c>
      <c r="M35" s="10">
        <v>0.98942946198671899</v>
      </c>
      <c r="N35" s="11">
        <v>4853</v>
      </c>
      <c r="O35" s="9">
        <v>3719</v>
      </c>
      <c r="P35" s="10">
        <v>0.169794092133498</v>
      </c>
      <c r="Q35" s="11">
        <v>861</v>
      </c>
      <c r="R35" s="9">
        <v>662</v>
      </c>
      <c r="S35" s="10">
        <v>0.178004840010756</v>
      </c>
      <c r="T35" s="10">
        <v>3.02241702049947E-2</v>
      </c>
      <c r="U35" s="10">
        <v>3.9309683604985601E-2</v>
      </c>
      <c r="V35" s="10">
        <v>0.177416031320832</v>
      </c>
      <c r="W35" s="12">
        <v>0.2</v>
      </c>
      <c r="X35" s="97"/>
      <c r="Y35" s="92"/>
      <c r="Z35" s="92"/>
    </row>
    <row r="36" spans="1:26">
      <c r="A36" s="155"/>
      <c r="B36" s="155"/>
      <c r="C36" s="114"/>
      <c r="D36" s="159" t="s">
        <v>223</v>
      </c>
      <c r="E36" s="160"/>
      <c r="F36" s="8">
        <v>44496.375451701402</v>
      </c>
      <c r="G36" s="43" t="s">
        <v>216</v>
      </c>
      <c r="H36" s="44">
        <v>3</v>
      </c>
      <c r="I36" s="45">
        <f t="shared" si="10"/>
        <v>3.4843205574912892E-3</v>
      </c>
      <c r="J36" s="45">
        <f t="shared" si="11"/>
        <v>1.3696753869332968E-4</v>
      </c>
      <c r="K36" s="9">
        <v>22137</v>
      </c>
      <c r="L36" s="9">
        <v>21903</v>
      </c>
      <c r="M36" s="10">
        <v>0.98942946198671899</v>
      </c>
      <c r="N36" s="11">
        <v>4853</v>
      </c>
      <c r="O36" s="9">
        <v>3719</v>
      </c>
      <c r="P36" s="10">
        <v>0.169794092133498</v>
      </c>
      <c r="Q36" s="11">
        <v>861</v>
      </c>
      <c r="R36" s="9">
        <v>662</v>
      </c>
      <c r="S36" s="10">
        <v>0.178004840010756</v>
      </c>
      <c r="T36" s="10">
        <v>3.02241702049947E-2</v>
      </c>
      <c r="U36" s="10">
        <v>3.9309683604985601E-2</v>
      </c>
      <c r="V36" s="10">
        <v>0.177416031320832</v>
      </c>
      <c r="W36" s="12">
        <v>0.2</v>
      </c>
      <c r="X36" s="97"/>
      <c r="Y36" s="92"/>
      <c r="Z36" s="92"/>
    </row>
    <row r="37" spans="1:26">
      <c r="A37" s="155"/>
      <c r="B37" s="155"/>
      <c r="C37" s="114"/>
      <c r="D37" s="159" t="s">
        <v>223</v>
      </c>
      <c r="E37" s="160"/>
      <c r="F37" s="8">
        <v>44496.375451701402</v>
      </c>
      <c r="G37" s="43" t="s">
        <v>198</v>
      </c>
      <c r="H37" s="44">
        <v>0</v>
      </c>
      <c r="I37" s="45">
        <f t="shared" si="10"/>
        <v>0</v>
      </c>
      <c r="J37" s="45">
        <f t="shared" si="11"/>
        <v>0</v>
      </c>
      <c r="K37" s="9">
        <v>22137</v>
      </c>
      <c r="L37" s="9">
        <v>21903</v>
      </c>
      <c r="M37" s="10">
        <v>0.98942946198671899</v>
      </c>
      <c r="N37" s="11">
        <v>4853</v>
      </c>
      <c r="O37" s="9">
        <v>3719</v>
      </c>
      <c r="P37" s="10">
        <v>0.169794092133498</v>
      </c>
      <c r="Q37" s="11">
        <v>861</v>
      </c>
      <c r="R37" s="9">
        <v>662</v>
      </c>
      <c r="S37" s="10">
        <v>0.178004840010756</v>
      </c>
      <c r="T37" s="10">
        <v>3.02241702049947E-2</v>
      </c>
      <c r="U37" s="10">
        <v>3.9309683604985601E-2</v>
      </c>
      <c r="V37" s="10">
        <v>0.177416031320832</v>
      </c>
      <c r="W37" s="12">
        <v>0.2</v>
      </c>
      <c r="X37" s="97"/>
      <c r="Y37" s="92"/>
      <c r="Z37" s="92"/>
    </row>
    <row r="38" spans="1:26">
      <c r="A38" s="155"/>
      <c r="B38" s="155"/>
      <c r="C38" s="157" t="s">
        <v>34</v>
      </c>
      <c r="D38" s="150"/>
      <c r="E38" s="151"/>
      <c r="F38" s="115" t="s">
        <v>0</v>
      </c>
      <c r="G38" s="115"/>
      <c r="H38" s="115"/>
      <c r="I38" s="115"/>
      <c r="J38" s="115"/>
      <c r="K38" s="20">
        <v>88881</v>
      </c>
      <c r="L38" s="20">
        <v>88077</v>
      </c>
      <c r="M38" s="21">
        <v>0.990954197185</v>
      </c>
      <c r="N38" s="22">
        <v>22475</v>
      </c>
      <c r="O38" s="20">
        <v>16585</v>
      </c>
      <c r="P38" s="21">
        <v>0.18830114558851899</v>
      </c>
      <c r="Q38" s="22">
        <v>5504</v>
      </c>
      <c r="R38" s="20">
        <v>4736</v>
      </c>
      <c r="S38" s="21">
        <v>0.28555924027735902</v>
      </c>
      <c r="T38" s="21">
        <v>5.3771132077613901E-2</v>
      </c>
      <c r="U38" s="21">
        <v>6.2490775117226997E-2</v>
      </c>
      <c r="V38" s="21">
        <v>0.244894327030033</v>
      </c>
      <c r="W38" s="115" t="s">
        <v>0</v>
      </c>
      <c r="X38" s="115" t="s">
        <v>0</v>
      </c>
      <c r="Y38" s="92"/>
      <c r="Z38" s="92"/>
    </row>
    <row r="39" spans="1:26">
      <c r="A39" s="155"/>
      <c r="B39" s="155"/>
      <c r="C39" s="153" t="s">
        <v>63</v>
      </c>
      <c r="D39" s="159" t="s">
        <v>225</v>
      </c>
      <c r="E39" s="160"/>
      <c r="F39" s="8">
        <v>44481.462906365698</v>
      </c>
      <c r="G39" s="8"/>
      <c r="H39" s="8"/>
      <c r="I39" s="8"/>
      <c r="J39" s="8"/>
      <c r="K39" s="9">
        <v>168</v>
      </c>
      <c r="L39" s="9">
        <v>155</v>
      </c>
      <c r="M39" s="10">
        <v>0.922619047619048</v>
      </c>
      <c r="N39" s="11">
        <v>183</v>
      </c>
      <c r="O39" s="9">
        <v>41</v>
      </c>
      <c r="P39" s="10">
        <v>0.26451612903225802</v>
      </c>
      <c r="Q39" s="11">
        <v>20</v>
      </c>
      <c r="R39" s="9">
        <v>12</v>
      </c>
      <c r="S39" s="10">
        <v>0.292682926829268</v>
      </c>
      <c r="T39" s="10">
        <v>7.7419354838709695E-2</v>
      </c>
      <c r="U39" s="10">
        <v>0.12903225806451599</v>
      </c>
      <c r="V39" s="10">
        <v>0.109289617486339</v>
      </c>
      <c r="W39" s="12">
        <v>0.6</v>
      </c>
      <c r="X39" s="97"/>
      <c r="Y39" s="92"/>
      <c r="Z39" s="92"/>
    </row>
    <row r="40" spans="1:26">
      <c r="A40" s="155"/>
      <c r="B40" s="155"/>
      <c r="C40" s="155"/>
      <c r="D40" s="162" t="s">
        <v>0</v>
      </c>
      <c r="E40" s="122" t="s">
        <v>29</v>
      </c>
      <c r="F40" s="123" t="s">
        <v>0</v>
      </c>
      <c r="G40" s="123"/>
      <c r="H40" s="123"/>
      <c r="I40" s="123"/>
      <c r="J40" s="123"/>
      <c r="K40" s="16">
        <v>151</v>
      </c>
      <c r="L40" s="16">
        <v>143</v>
      </c>
      <c r="M40" s="17">
        <v>0.94701986754966905</v>
      </c>
      <c r="N40" s="18">
        <v>183</v>
      </c>
      <c r="O40" s="16">
        <v>41</v>
      </c>
      <c r="P40" s="17">
        <v>0.286713286713287</v>
      </c>
      <c r="Q40" s="18">
        <v>20</v>
      </c>
      <c r="R40" s="16">
        <v>12</v>
      </c>
      <c r="S40" s="17">
        <v>0.292682926829268</v>
      </c>
      <c r="T40" s="17">
        <v>8.3916083916083906E-2</v>
      </c>
      <c r="U40" s="17">
        <v>0.13986013986014001</v>
      </c>
      <c r="V40" s="17">
        <v>0.109289617486339</v>
      </c>
      <c r="W40" s="123">
        <v>0.6</v>
      </c>
      <c r="X40" s="123" t="s">
        <v>226</v>
      </c>
      <c r="Y40" s="92"/>
      <c r="Z40" s="92"/>
    </row>
    <row r="41" spans="1:26">
      <c r="A41" s="155"/>
      <c r="B41" s="155"/>
      <c r="C41" s="155"/>
      <c r="D41" s="163"/>
      <c r="E41" s="122" t="s">
        <v>31</v>
      </c>
      <c r="F41" s="123" t="s">
        <v>0</v>
      </c>
      <c r="G41" s="123"/>
      <c r="H41" s="123"/>
      <c r="I41" s="123"/>
      <c r="J41" s="123"/>
      <c r="K41" s="16">
        <v>17</v>
      </c>
      <c r="L41" s="16">
        <v>12</v>
      </c>
      <c r="M41" s="17">
        <v>0.70588235294117696</v>
      </c>
      <c r="N41" s="18">
        <v>0</v>
      </c>
      <c r="O41" s="16">
        <v>0</v>
      </c>
      <c r="P41" s="17">
        <v>0</v>
      </c>
      <c r="Q41" s="18">
        <v>0</v>
      </c>
      <c r="R41" s="16">
        <v>0</v>
      </c>
      <c r="S41" s="17">
        <v>0</v>
      </c>
      <c r="T41" s="17">
        <v>0</v>
      </c>
      <c r="U41" s="17">
        <v>0</v>
      </c>
      <c r="V41" s="17">
        <v>0</v>
      </c>
      <c r="W41" s="123">
        <v>0.6</v>
      </c>
      <c r="X41" s="123" t="s">
        <v>226</v>
      </c>
      <c r="Y41" s="92"/>
      <c r="Z41" s="92"/>
    </row>
    <row r="42" spans="1:26">
      <c r="A42" s="155"/>
      <c r="B42" s="155"/>
      <c r="C42" s="155"/>
      <c r="D42" s="159" t="s">
        <v>225</v>
      </c>
      <c r="E42" s="160"/>
      <c r="F42" s="8">
        <v>44481.462906365698</v>
      </c>
      <c r="G42" s="43" t="s">
        <v>236</v>
      </c>
      <c r="H42" s="44">
        <v>16</v>
      </c>
      <c r="I42" s="45">
        <f>H42/Q$39</f>
        <v>0.8</v>
      </c>
      <c r="J42" s="45">
        <f>+H42/L$39</f>
        <v>0.1032258064516129</v>
      </c>
      <c r="K42" s="9">
        <v>168</v>
      </c>
      <c r="L42" s="9">
        <v>155</v>
      </c>
      <c r="M42" s="10">
        <v>0.922619047619048</v>
      </c>
      <c r="N42" s="11">
        <v>183</v>
      </c>
      <c r="O42" s="9">
        <v>41</v>
      </c>
      <c r="P42" s="10">
        <v>0.26451612903225802</v>
      </c>
      <c r="Q42" s="11">
        <v>20</v>
      </c>
      <c r="R42" s="9">
        <v>12</v>
      </c>
      <c r="S42" s="10">
        <v>0.292682926829268</v>
      </c>
      <c r="T42" s="10">
        <v>7.7419354838709695E-2</v>
      </c>
      <c r="U42" s="10">
        <v>0.12903225806451599</v>
      </c>
      <c r="V42" s="10">
        <v>0.109289617486339</v>
      </c>
      <c r="W42" s="12">
        <v>0.6</v>
      </c>
      <c r="X42" s="125"/>
      <c r="Y42" s="92"/>
      <c r="Z42" s="92"/>
    </row>
    <row r="43" spans="1:26">
      <c r="A43" s="155"/>
      <c r="B43" s="155"/>
      <c r="C43" s="155"/>
      <c r="D43" s="96"/>
      <c r="E43" s="124"/>
      <c r="F43" s="8"/>
      <c r="G43" s="103"/>
      <c r="H43" s="80"/>
      <c r="I43" s="81"/>
      <c r="J43" s="81"/>
      <c r="K43" s="9"/>
      <c r="L43" s="9"/>
      <c r="M43" s="10"/>
      <c r="N43" s="11"/>
      <c r="O43" s="9"/>
      <c r="P43" s="10"/>
      <c r="Q43" s="11"/>
      <c r="R43" s="9"/>
      <c r="S43" s="10"/>
      <c r="T43" s="10"/>
      <c r="U43" s="10"/>
      <c r="V43" s="10"/>
      <c r="W43" s="12"/>
      <c r="X43" s="125"/>
      <c r="Y43" s="92"/>
      <c r="Z43" s="92"/>
    </row>
    <row r="44" spans="1:26" ht="20.399999999999999">
      <c r="A44" s="155"/>
      <c r="B44" s="155"/>
      <c r="C44" s="156"/>
      <c r="D44" s="159" t="s">
        <v>227</v>
      </c>
      <c r="E44" s="160"/>
      <c r="F44" s="8">
        <v>44498.348799108797</v>
      </c>
      <c r="G44" s="8"/>
      <c r="H44" s="8"/>
      <c r="I44" s="8"/>
      <c r="J44" s="8"/>
      <c r="K44" s="9">
        <v>116</v>
      </c>
      <c r="L44" s="9">
        <v>109</v>
      </c>
      <c r="M44" s="10">
        <v>0.93965517241379304</v>
      </c>
      <c r="N44" s="11">
        <v>185</v>
      </c>
      <c r="O44" s="9">
        <v>35</v>
      </c>
      <c r="P44" s="10">
        <v>0.32110091743119301</v>
      </c>
      <c r="Q44" s="11">
        <v>25</v>
      </c>
      <c r="R44" s="9">
        <v>7</v>
      </c>
      <c r="S44" s="10">
        <v>0.2</v>
      </c>
      <c r="T44" s="10">
        <v>6.4220183486238494E-2</v>
      </c>
      <c r="U44" s="10">
        <v>0.22935779816513799</v>
      </c>
      <c r="V44" s="10">
        <v>0.135135135135135</v>
      </c>
      <c r="W44" s="12">
        <v>0.6</v>
      </c>
      <c r="X44" s="97" t="s">
        <v>228</v>
      </c>
      <c r="Y44" s="92"/>
      <c r="Z44" s="92"/>
    </row>
    <row r="45" spans="1:26">
      <c r="A45" s="155"/>
      <c r="B45" s="155"/>
      <c r="C45" s="114"/>
      <c r="D45" s="159" t="s">
        <v>227</v>
      </c>
      <c r="E45" s="160"/>
      <c r="F45" s="8">
        <v>44498.348799108797</v>
      </c>
      <c r="G45" s="43" t="s">
        <v>236</v>
      </c>
      <c r="H45" s="44">
        <v>19</v>
      </c>
      <c r="I45" s="45">
        <f>H45/Q$45</f>
        <v>0.76</v>
      </c>
      <c r="J45" s="45">
        <f>+H45/L$45</f>
        <v>0.1743119266055046</v>
      </c>
      <c r="K45" s="9">
        <v>116</v>
      </c>
      <c r="L45" s="9">
        <v>109</v>
      </c>
      <c r="M45" s="10">
        <v>0.93965517241379304</v>
      </c>
      <c r="N45" s="11">
        <v>185</v>
      </c>
      <c r="O45" s="9">
        <v>35</v>
      </c>
      <c r="P45" s="10">
        <v>0.32110091743119301</v>
      </c>
      <c r="Q45" s="11">
        <v>25</v>
      </c>
      <c r="R45" s="9">
        <v>7</v>
      </c>
      <c r="S45" s="10">
        <v>0.2</v>
      </c>
      <c r="T45" s="10">
        <v>6.4220183486238494E-2</v>
      </c>
      <c r="U45" s="10">
        <v>0.22935779816513799</v>
      </c>
      <c r="V45" s="10">
        <v>0.135135135135135</v>
      </c>
      <c r="W45" s="12">
        <v>0.6</v>
      </c>
      <c r="X45" s="97"/>
      <c r="Y45" s="92"/>
      <c r="Z45" s="92"/>
    </row>
    <row r="46" spans="1:26">
      <c r="A46" s="155"/>
      <c r="B46" s="155"/>
      <c r="C46" s="157" t="s">
        <v>109</v>
      </c>
      <c r="D46" s="150"/>
      <c r="E46" s="151"/>
      <c r="F46" s="115" t="s">
        <v>0</v>
      </c>
      <c r="G46" s="115"/>
      <c r="H46" s="115"/>
      <c r="I46" s="115"/>
      <c r="J46" s="115"/>
      <c r="K46" s="20">
        <v>284</v>
      </c>
      <c r="L46" s="20">
        <v>264</v>
      </c>
      <c r="M46" s="21">
        <v>0.92957746478873204</v>
      </c>
      <c r="N46" s="22">
        <v>368</v>
      </c>
      <c r="O46" s="20">
        <v>76</v>
      </c>
      <c r="P46" s="21">
        <v>0.28787878787878801</v>
      </c>
      <c r="Q46" s="22">
        <v>45</v>
      </c>
      <c r="R46" s="20">
        <v>19</v>
      </c>
      <c r="S46" s="21">
        <v>0.25</v>
      </c>
      <c r="T46" s="21">
        <v>7.1969696969697003E-2</v>
      </c>
      <c r="U46" s="21">
        <v>0.170454545454545</v>
      </c>
      <c r="V46" s="21">
        <v>0.122282608695652</v>
      </c>
      <c r="W46" s="115" t="s">
        <v>0</v>
      </c>
      <c r="X46" s="115" t="s">
        <v>0</v>
      </c>
      <c r="Y46" s="92"/>
      <c r="Z46" s="92"/>
    </row>
    <row r="47" spans="1:26" ht="20.399999999999999">
      <c r="A47" s="155"/>
      <c r="B47" s="155"/>
      <c r="C47" s="113" t="s">
        <v>35</v>
      </c>
      <c r="D47" s="159" t="s">
        <v>229</v>
      </c>
      <c r="E47" s="160"/>
      <c r="F47" s="8">
        <v>44480.375339699101</v>
      </c>
      <c r="G47" s="8"/>
      <c r="H47" s="8"/>
      <c r="I47" s="8"/>
      <c r="J47" s="8"/>
      <c r="K47" s="9">
        <v>22081</v>
      </c>
      <c r="L47" s="9">
        <v>21879</v>
      </c>
      <c r="M47" s="10">
        <v>0.99085186359313404</v>
      </c>
      <c r="N47" s="11">
        <v>6226</v>
      </c>
      <c r="O47" s="9">
        <v>4617</v>
      </c>
      <c r="P47" s="10">
        <v>0.21102426984779901</v>
      </c>
      <c r="Q47" s="11">
        <v>1543</v>
      </c>
      <c r="R47" s="9">
        <v>1386</v>
      </c>
      <c r="S47" s="10">
        <v>0.30019493177387901</v>
      </c>
      <c r="T47" s="10">
        <v>6.3348416289592799E-2</v>
      </c>
      <c r="U47" s="10">
        <v>7.0524246994835199E-2</v>
      </c>
      <c r="V47" s="10">
        <v>0.24783167362672701</v>
      </c>
      <c r="W47" s="12">
        <v>0.3</v>
      </c>
      <c r="X47" s="97" t="s">
        <v>230</v>
      </c>
      <c r="Y47" s="92"/>
      <c r="Z47" s="92"/>
    </row>
    <row r="48" spans="1:26">
      <c r="A48" s="155"/>
      <c r="B48" s="155"/>
      <c r="C48" s="113"/>
      <c r="D48" s="159" t="s">
        <v>229</v>
      </c>
      <c r="E48" s="160"/>
      <c r="F48" s="8">
        <v>44480.375339699101</v>
      </c>
      <c r="G48" s="43" t="s">
        <v>216</v>
      </c>
      <c r="H48" s="44">
        <v>6</v>
      </c>
      <c r="I48" s="45">
        <f>H48/Q$47</f>
        <v>3.8885288399222295E-3</v>
      </c>
      <c r="J48" s="45">
        <f>+H48/L$47</f>
        <v>2.7423556835321541E-4</v>
      </c>
      <c r="K48" s="9">
        <v>22081</v>
      </c>
      <c r="L48" s="9">
        <v>21879</v>
      </c>
      <c r="M48" s="10">
        <v>0.99085186359313404</v>
      </c>
      <c r="N48" s="11">
        <v>6226</v>
      </c>
      <c r="O48" s="9">
        <v>4617</v>
      </c>
      <c r="P48" s="10">
        <v>0.21102426984779901</v>
      </c>
      <c r="Q48" s="11">
        <v>1543</v>
      </c>
      <c r="R48" s="9">
        <v>1386</v>
      </c>
      <c r="S48" s="10">
        <v>0.30019493177387901</v>
      </c>
      <c r="T48" s="10">
        <v>6.3348416289592799E-2</v>
      </c>
      <c r="U48" s="10">
        <v>7.0524246994835199E-2</v>
      </c>
      <c r="V48" s="10">
        <v>0.24783167362672701</v>
      </c>
      <c r="W48" s="12">
        <v>0.3</v>
      </c>
      <c r="X48" s="97"/>
      <c r="Y48" s="92"/>
      <c r="Z48" s="92"/>
    </row>
    <row r="49" spans="1:26">
      <c r="A49" s="155"/>
      <c r="B49" s="155"/>
      <c r="C49" s="113"/>
      <c r="D49" s="159" t="s">
        <v>229</v>
      </c>
      <c r="E49" s="160"/>
      <c r="F49" s="8">
        <v>44480.375339699101</v>
      </c>
      <c r="G49" s="43" t="s">
        <v>198</v>
      </c>
      <c r="H49" s="44">
        <v>2</v>
      </c>
      <c r="I49" s="45">
        <f>H49/Q$47</f>
        <v>1.2961762799740765E-3</v>
      </c>
      <c r="J49" s="45">
        <f>+H49/L$47</f>
        <v>9.1411856117738465E-5</v>
      </c>
      <c r="K49" s="9">
        <v>22081</v>
      </c>
      <c r="L49" s="9">
        <v>21879</v>
      </c>
      <c r="M49" s="10">
        <v>0.99085186359313404</v>
      </c>
      <c r="N49" s="11">
        <v>6226</v>
      </c>
      <c r="O49" s="9">
        <v>4617</v>
      </c>
      <c r="P49" s="10">
        <v>0.21102426984779901</v>
      </c>
      <c r="Q49" s="11">
        <v>1543</v>
      </c>
      <c r="R49" s="9">
        <v>1386</v>
      </c>
      <c r="S49" s="10">
        <v>0.30019493177387901</v>
      </c>
      <c r="T49" s="10">
        <v>6.3348416289592799E-2</v>
      </c>
      <c r="U49" s="10">
        <v>7.0524246994835199E-2</v>
      </c>
      <c r="V49" s="10">
        <v>0.24783167362672701</v>
      </c>
      <c r="W49" s="12">
        <v>0.3</v>
      </c>
      <c r="X49" s="97"/>
      <c r="Y49" s="92"/>
      <c r="Z49" s="92"/>
    </row>
    <row r="50" spans="1:26">
      <c r="A50" s="155"/>
      <c r="B50" s="155"/>
      <c r="C50" s="157" t="s">
        <v>38</v>
      </c>
      <c r="D50" s="150"/>
      <c r="E50" s="151"/>
      <c r="F50" s="115" t="s">
        <v>0</v>
      </c>
      <c r="G50" s="115"/>
      <c r="H50" s="115"/>
      <c r="I50" s="115"/>
      <c r="J50" s="115"/>
      <c r="K50" s="20">
        <v>22081</v>
      </c>
      <c r="L50" s="20">
        <v>21879</v>
      </c>
      <c r="M50" s="21">
        <v>0.99085186359313404</v>
      </c>
      <c r="N50" s="22">
        <v>6226</v>
      </c>
      <c r="O50" s="20">
        <v>4617</v>
      </c>
      <c r="P50" s="21">
        <v>0.21102426984779901</v>
      </c>
      <c r="Q50" s="22">
        <v>1543</v>
      </c>
      <c r="R50" s="20">
        <v>1386</v>
      </c>
      <c r="S50" s="21">
        <v>0.30019493177387901</v>
      </c>
      <c r="T50" s="21">
        <v>6.3348416289592799E-2</v>
      </c>
      <c r="U50" s="21">
        <v>7.0524246994835199E-2</v>
      </c>
      <c r="V50" s="21">
        <v>0.24783167362672701</v>
      </c>
      <c r="W50" s="115" t="s">
        <v>0</v>
      </c>
      <c r="X50" s="115" t="s">
        <v>0</v>
      </c>
      <c r="Y50" s="92"/>
      <c r="Z50" s="92"/>
    </row>
    <row r="51" spans="1:26" ht="20.399999999999999">
      <c r="A51" s="155"/>
      <c r="B51" s="155"/>
      <c r="C51" s="113" t="s">
        <v>39</v>
      </c>
      <c r="D51" s="159" t="s">
        <v>231</v>
      </c>
      <c r="E51" s="160"/>
      <c r="F51" s="8">
        <v>44498.375292905097</v>
      </c>
      <c r="G51" s="8"/>
      <c r="H51" s="8"/>
      <c r="I51" s="8"/>
      <c r="J51" s="8"/>
      <c r="K51" s="9">
        <v>18899</v>
      </c>
      <c r="L51" s="9">
        <v>18702</v>
      </c>
      <c r="M51" s="10">
        <v>0.98957616805121995</v>
      </c>
      <c r="N51" s="11">
        <v>5055</v>
      </c>
      <c r="O51" s="9">
        <v>3840</v>
      </c>
      <c r="P51" s="10">
        <v>0.20532563362207301</v>
      </c>
      <c r="Q51" s="11">
        <v>1282</v>
      </c>
      <c r="R51" s="9">
        <v>1051</v>
      </c>
      <c r="S51" s="10">
        <v>0.27369791666666698</v>
      </c>
      <c r="T51" s="10">
        <v>5.6197198160624497E-2</v>
      </c>
      <c r="U51" s="10">
        <v>6.8548818308202294E-2</v>
      </c>
      <c r="V51" s="10">
        <v>0.25361028684470799</v>
      </c>
      <c r="W51" s="12">
        <v>0</v>
      </c>
      <c r="X51" s="97" t="s">
        <v>232</v>
      </c>
      <c r="Y51" s="92"/>
      <c r="Z51" s="92"/>
    </row>
    <row r="52" spans="1:26">
      <c r="A52" s="155"/>
      <c r="B52" s="155"/>
      <c r="C52" s="113"/>
      <c r="D52" s="159" t="s">
        <v>231</v>
      </c>
      <c r="E52" s="160"/>
      <c r="F52" s="8">
        <v>44498.375292905097</v>
      </c>
      <c r="G52" s="43" t="s">
        <v>54</v>
      </c>
      <c r="H52" s="44">
        <v>9</v>
      </c>
      <c r="I52" s="45">
        <f>H52/Q$51</f>
        <v>7.0202808112324495E-3</v>
      </c>
      <c r="J52" s="45">
        <f>+H52/L$51</f>
        <v>4.8123195380173246E-4</v>
      </c>
      <c r="K52" s="9">
        <v>18899</v>
      </c>
      <c r="L52" s="9">
        <v>18702</v>
      </c>
      <c r="M52" s="10">
        <v>0.98957616805121995</v>
      </c>
      <c r="N52" s="11">
        <v>5055</v>
      </c>
      <c r="O52" s="9">
        <v>3840</v>
      </c>
      <c r="P52" s="10">
        <v>0.20532563362207301</v>
      </c>
      <c r="Q52" s="11">
        <v>1282</v>
      </c>
      <c r="R52" s="9">
        <v>1051</v>
      </c>
      <c r="S52" s="10">
        <v>0.27369791666666698</v>
      </c>
      <c r="T52" s="10">
        <v>5.6197198160624497E-2</v>
      </c>
      <c r="U52" s="10">
        <v>6.8548818308202294E-2</v>
      </c>
      <c r="V52" s="10">
        <v>0.25361028684470799</v>
      </c>
      <c r="W52" s="12">
        <v>0</v>
      </c>
      <c r="X52" s="97"/>
      <c r="Y52" s="92"/>
      <c r="Z52" s="92"/>
    </row>
    <row r="53" spans="1:26">
      <c r="A53" s="155"/>
      <c r="B53" s="155"/>
      <c r="C53" s="113"/>
      <c r="D53" s="159" t="s">
        <v>231</v>
      </c>
      <c r="E53" s="160"/>
      <c r="F53" s="8">
        <v>44498.375292905097</v>
      </c>
      <c r="G53" s="43" t="s">
        <v>198</v>
      </c>
      <c r="H53" s="44">
        <v>2</v>
      </c>
      <c r="I53" s="45">
        <f>H53/Q$51</f>
        <v>1.5600624024960999E-3</v>
      </c>
      <c r="J53" s="45">
        <f>+H53/L$51</f>
        <v>1.0694043417816276E-4</v>
      </c>
      <c r="K53" s="9">
        <v>18899</v>
      </c>
      <c r="L53" s="9">
        <v>18702</v>
      </c>
      <c r="M53" s="10">
        <v>0.98957616805121995</v>
      </c>
      <c r="N53" s="11">
        <v>5055</v>
      </c>
      <c r="O53" s="9">
        <v>3840</v>
      </c>
      <c r="P53" s="10">
        <v>0.20532563362207301</v>
      </c>
      <c r="Q53" s="11">
        <v>1282</v>
      </c>
      <c r="R53" s="9">
        <v>1051</v>
      </c>
      <c r="S53" s="10">
        <v>0.27369791666666698</v>
      </c>
      <c r="T53" s="10">
        <v>5.6197198160624497E-2</v>
      </c>
      <c r="U53" s="10">
        <v>6.8548818308202294E-2</v>
      </c>
      <c r="V53" s="10">
        <v>0.25361028684470799</v>
      </c>
      <c r="W53" s="12">
        <v>0</v>
      </c>
      <c r="X53" s="97"/>
      <c r="Y53" s="92"/>
      <c r="Z53" s="92"/>
    </row>
    <row r="54" spans="1:26">
      <c r="A54" s="155"/>
      <c r="B54" s="156"/>
      <c r="C54" s="157" t="s">
        <v>42</v>
      </c>
      <c r="D54" s="150"/>
      <c r="E54" s="151"/>
      <c r="F54" s="115" t="s">
        <v>0</v>
      </c>
      <c r="G54" s="115"/>
      <c r="H54" s="115"/>
      <c r="I54" s="115"/>
      <c r="J54" s="115"/>
      <c r="K54" s="20">
        <v>18899</v>
      </c>
      <c r="L54" s="20">
        <v>18702</v>
      </c>
      <c r="M54" s="21">
        <v>0.98957616805121995</v>
      </c>
      <c r="N54" s="22">
        <v>5055</v>
      </c>
      <c r="O54" s="20">
        <v>3840</v>
      </c>
      <c r="P54" s="21">
        <v>0.20532563362207301</v>
      </c>
      <c r="Q54" s="22">
        <v>1282</v>
      </c>
      <c r="R54" s="20">
        <v>1051</v>
      </c>
      <c r="S54" s="21">
        <v>0.27369791666666698</v>
      </c>
      <c r="T54" s="21">
        <v>5.6197198160624497E-2</v>
      </c>
      <c r="U54" s="21">
        <v>6.8548818308202294E-2</v>
      </c>
      <c r="V54" s="21">
        <v>0.25361028684470799</v>
      </c>
      <c r="W54" s="115" t="s">
        <v>0</v>
      </c>
      <c r="X54" s="115" t="s">
        <v>0</v>
      </c>
      <c r="Y54" s="92"/>
      <c r="Z54" s="92"/>
    </row>
    <row r="55" spans="1:26">
      <c r="A55" s="156"/>
      <c r="B55" s="158" t="s">
        <v>233</v>
      </c>
      <c r="C55" s="150"/>
      <c r="D55" s="150"/>
      <c r="E55" s="151"/>
      <c r="F55" s="100" t="s">
        <v>0</v>
      </c>
      <c r="G55" s="100"/>
      <c r="H55" s="100"/>
      <c r="I55" s="100"/>
      <c r="J55" s="100"/>
      <c r="K55" s="25">
        <v>130145</v>
      </c>
      <c r="L55" s="25">
        <v>128922</v>
      </c>
      <c r="M55" s="26">
        <v>0.990602789196665</v>
      </c>
      <c r="N55" s="27">
        <v>34124</v>
      </c>
      <c r="O55" s="25">
        <v>25118</v>
      </c>
      <c r="P55" s="26">
        <v>0.19483098307503799</v>
      </c>
      <c r="Q55" s="27">
        <v>8374</v>
      </c>
      <c r="R55" s="25">
        <v>7192</v>
      </c>
      <c r="S55" s="26">
        <v>0.28632852934150799</v>
      </c>
      <c r="T55" s="26">
        <v>5.5785668854035797E-2</v>
      </c>
      <c r="U55" s="26">
        <v>6.4954003195730706E-2</v>
      </c>
      <c r="V55" s="26">
        <v>0.24539913257531401</v>
      </c>
      <c r="W55" s="100" t="s">
        <v>0</v>
      </c>
      <c r="X55" s="100" t="s">
        <v>0</v>
      </c>
      <c r="Y55" s="92"/>
      <c r="Z55" s="92"/>
    </row>
    <row r="56" spans="1:26">
      <c r="A56" s="149" t="s">
        <v>115</v>
      </c>
      <c r="B56" s="150"/>
      <c r="C56" s="150"/>
      <c r="D56" s="150"/>
      <c r="E56" s="151"/>
      <c r="F56" s="111" t="s">
        <v>0</v>
      </c>
      <c r="G56" s="111"/>
      <c r="H56" s="111"/>
      <c r="I56" s="111"/>
      <c r="J56" s="111"/>
      <c r="K56" s="29">
        <v>130145</v>
      </c>
      <c r="L56" s="29">
        <v>128922</v>
      </c>
      <c r="M56" s="30">
        <v>0.990602789196665</v>
      </c>
      <c r="N56" s="31">
        <v>34124</v>
      </c>
      <c r="O56" s="29">
        <v>25118</v>
      </c>
      <c r="P56" s="30">
        <v>0.19483098307503799</v>
      </c>
      <c r="Q56" s="31">
        <v>8374</v>
      </c>
      <c r="R56" s="29">
        <v>7192</v>
      </c>
      <c r="S56" s="30">
        <v>0.28632852934150799</v>
      </c>
      <c r="T56" s="30">
        <v>5.5785668854035797E-2</v>
      </c>
      <c r="U56" s="30">
        <v>6.4954003195730706E-2</v>
      </c>
      <c r="V56" s="30">
        <v>0.24539913257531401</v>
      </c>
      <c r="W56" s="111" t="s">
        <v>0</v>
      </c>
      <c r="X56" s="111" t="s">
        <v>0</v>
      </c>
      <c r="Y56" s="92"/>
      <c r="Z56" s="92"/>
    </row>
    <row r="57" spans="1:26">
      <c r="A57" s="152" t="s">
        <v>116</v>
      </c>
      <c r="B57" s="150"/>
      <c r="C57" s="150"/>
      <c r="D57" s="150"/>
      <c r="E57" s="151"/>
      <c r="F57" s="112" t="s">
        <v>0</v>
      </c>
      <c r="G57" s="112"/>
      <c r="H57" s="112"/>
      <c r="I57" s="112"/>
      <c r="J57" s="112"/>
      <c r="K57" s="33">
        <v>130145</v>
      </c>
      <c r="L57" s="33">
        <v>128922</v>
      </c>
      <c r="M57" s="34">
        <v>0.990602789196665</v>
      </c>
      <c r="N57" s="35">
        <v>34124</v>
      </c>
      <c r="O57" s="33">
        <v>25118</v>
      </c>
      <c r="P57" s="34">
        <v>0.19483098307503799</v>
      </c>
      <c r="Q57" s="35">
        <v>8374</v>
      </c>
      <c r="R57" s="33">
        <v>7192</v>
      </c>
      <c r="S57" s="34">
        <v>0.28632852934150799</v>
      </c>
      <c r="T57" s="34">
        <v>5.5785668854035797E-2</v>
      </c>
      <c r="U57" s="34">
        <v>6.4954003195730706E-2</v>
      </c>
      <c r="V57" s="34">
        <v>0.24539913257531401</v>
      </c>
      <c r="W57" s="112" t="s">
        <v>0</v>
      </c>
      <c r="X57" s="112" t="s">
        <v>0</v>
      </c>
      <c r="Y57" s="92"/>
      <c r="Z57" s="92"/>
    </row>
    <row r="58" spans="1:26" ht="0" hidden="1" customHeight="1"/>
  </sheetData>
  <autoFilter ref="A3:X3" xr:uid="{F62A67D2-8AE1-41EA-8CB5-5EC67AA51177}">
    <filterColumn colId="3" showButton="0"/>
  </autoFilter>
  <mergeCells count="55">
    <mergeCell ref="D42:E42"/>
    <mergeCell ref="D45:E45"/>
    <mergeCell ref="A2:E2"/>
    <mergeCell ref="D3:E3"/>
    <mergeCell ref="A4:A55"/>
    <mergeCell ref="B4:B54"/>
    <mergeCell ref="C4:C30"/>
    <mergeCell ref="D4:E4"/>
    <mergeCell ref="D13:E13"/>
    <mergeCell ref="D22:E22"/>
    <mergeCell ref="D30:E30"/>
    <mergeCell ref="C38:E38"/>
    <mergeCell ref="C39:C44"/>
    <mergeCell ref="D39:E39"/>
    <mergeCell ref="D40:D41"/>
    <mergeCell ref="D44:E44"/>
    <mergeCell ref="A56:E56"/>
    <mergeCell ref="D48:E48"/>
    <mergeCell ref="D49:E49"/>
    <mergeCell ref="D52:E52"/>
    <mergeCell ref="D53:E53"/>
    <mergeCell ref="C46:E46"/>
    <mergeCell ref="D23:E23"/>
    <mergeCell ref="A57:E57"/>
    <mergeCell ref="D5:E5"/>
    <mergeCell ref="D6:E6"/>
    <mergeCell ref="D7:E7"/>
    <mergeCell ref="D8:E8"/>
    <mergeCell ref="D9:E9"/>
    <mergeCell ref="D10:E10"/>
    <mergeCell ref="D11:E11"/>
    <mergeCell ref="D14:E14"/>
    <mergeCell ref="D15:E15"/>
    <mergeCell ref="D47:E47"/>
    <mergeCell ref="C50:E50"/>
    <mergeCell ref="D51:E51"/>
    <mergeCell ref="C54:E54"/>
    <mergeCell ref="B55:E55"/>
    <mergeCell ref="D16:E16"/>
    <mergeCell ref="D17:E17"/>
    <mergeCell ref="D18:E18"/>
    <mergeCell ref="D19:E19"/>
    <mergeCell ref="D20:E20"/>
    <mergeCell ref="D37:E37"/>
    <mergeCell ref="D24:E24"/>
    <mergeCell ref="D25:E25"/>
    <mergeCell ref="D26:E26"/>
    <mergeCell ref="D27:E27"/>
    <mergeCell ref="D28:E28"/>
    <mergeCell ref="D31:E31"/>
    <mergeCell ref="D32:E32"/>
    <mergeCell ref="D33:E33"/>
    <mergeCell ref="D34:E34"/>
    <mergeCell ref="D35:E35"/>
    <mergeCell ref="D36:E36"/>
  </mergeCells>
  <hyperlinks>
    <hyperlink ref="D4" r:id="rId1" xr:uid="{2C25484D-086C-44FC-B7DE-CDC31B3BB928}"/>
    <hyperlink ref="D13" r:id="rId2" xr:uid="{776F3282-A01A-42B7-BF57-F485D749B9CD}"/>
    <hyperlink ref="D22" r:id="rId3" xr:uid="{3CB31493-15BB-48A0-85AF-A36A3BD6E426}"/>
    <hyperlink ref="D30" r:id="rId4" xr:uid="{B6F9061C-CFD8-4035-854A-F28EA9B16BF5}"/>
    <hyperlink ref="D39" r:id="rId5" xr:uid="{623A74CC-E269-48F7-B871-27720138CE10}"/>
    <hyperlink ref="E40" r:id="rId6" xr:uid="{DBF8B635-3D3E-4C94-BF8C-E97AC3C6D168}"/>
    <hyperlink ref="E41" r:id="rId7" xr:uid="{28E5E666-3E06-42AA-B32E-5396664DCCC3}"/>
    <hyperlink ref="D44" r:id="rId8" xr:uid="{D0C31FD3-4E14-4B01-A98F-F0E543FB984C}"/>
    <hyperlink ref="D47" r:id="rId9" xr:uid="{4888AC56-DF3C-4779-9A93-E4F9A4AECE6A}"/>
    <hyperlink ref="D51" r:id="rId10" xr:uid="{45278E10-8717-41C0-BA96-7D72264D2CE9}"/>
    <hyperlink ref="D5" r:id="rId11" xr:uid="{EEC73BA5-8AC7-42FC-A3AB-DE9BD162B123}"/>
    <hyperlink ref="D6" r:id="rId12" xr:uid="{1AD6DF7F-1821-4341-92F2-6116A5C8F537}"/>
    <hyperlink ref="D7" r:id="rId13" xr:uid="{89539C9F-26C0-433F-BA45-EC8D2843F5B2}"/>
    <hyperlink ref="D8" r:id="rId14" xr:uid="{05F4B3E6-E20A-45A8-AF40-4A4E9E8547E4}"/>
    <hyperlink ref="D9" r:id="rId15" xr:uid="{8AF1971D-7E15-466B-B95E-52C55C18258A}"/>
    <hyperlink ref="D10" r:id="rId16" xr:uid="{843B0C9D-63B3-4F04-8ECF-5435C50EBA79}"/>
    <hyperlink ref="D11" r:id="rId17" xr:uid="{4070FBB2-FB3D-4E7F-8CB1-12A87F442FB3}"/>
    <hyperlink ref="D14" r:id="rId18" xr:uid="{FDA2D650-97E8-48FB-B4F9-02141421226A}"/>
    <hyperlink ref="D15" r:id="rId19" xr:uid="{5C7ADCA2-2E4C-4958-AC41-1CD72583B36F}"/>
    <hyperlink ref="D16" r:id="rId20" xr:uid="{164F875E-89C7-4C43-958E-9A8D204FA519}"/>
    <hyperlink ref="D17" r:id="rId21" xr:uid="{89972ECB-F66E-4D21-883D-0C928BF74F0E}"/>
    <hyperlink ref="D18" r:id="rId22" xr:uid="{DF09D05D-2286-4513-8A21-13915ACAD7FB}"/>
    <hyperlink ref="D19" r:id="rId23" xr:uid="{B20D42E3-F0A1-4728-A123-C8BC9A144D78}"/>
    <hyperlink ref="D20" r:id="rId24" xr:uid="{DCB32BFD-BEE2-4C85-9067-76826A882B0F}"/>
    <hyperlink ref="D23" r:id="rId25" xr:uid="{77632BFF-8CE4-42CD-B0D2-3EDA0E6625F8}"/>
    <hyperlink ref="D24" r:id="rId26" xr:uid="{9C6EA85D-CF9E-4251-A928-C28DF641C187}"/>
    <hyperlink ref="D25" r:id="rId27" xr:uid="{8046940A-530F-4D8C-837D-28DD2E86873C}"/>
    <hyperlink ref="D26" r:id="rId28" xr:uid="{6DF90E4F-A30C-4345-83CE-1DB7801F1BD7}"/>
    <hyperlink ref="D27" r:id="rId29" xr:uid="{3F80E012-9C82-471D-A260-2094A6C27189}"/>
    <hyperlink ref="D28" r:id="rId30" xr:uid="{2A45921C-F9C3-4DE3-8009-7CBDCC7C64A7}"/>
    <hyperlink ref="D31" r:id="rId31" xr:uid="{09BCE5DE-AB85-4521-9EB5-2A4640A4806F}"/>
    <hyperlink ref="D32" r:id="rId32" xr:uid="{9B5B532B-7EE3-4566-B0C6-D06A79C25AA2}"/>
    <hyperlink ref="D33" r:id="rId33" xr:uid="{C6769237-5B84-457A-9638-65E7FACBAC7A}"/>
    <hyperlink ref="D34" r:id="rId34" xr:uid="{7918A4F9-B151-48F4-A5AF-577A173B128E}"/>
    <hyperlink ref="D35" r:id="rId35" xr:uid="{C8921975-5594-4781-BFE6-BCB165C408FB}"/>
    <hyperlink ref="D36" r:id="rId36" xr:uid="{EC2085F3-6E44-4DC6-9576-C7BB81D303FC}"/>
    <hyperlink ref="D37" r:id="rId37" xr:uid="{26E664CC-3BDA-40D9-B1FD-AF2E2B986448}"/>
    <hyperlink ref="D42" r:id="rId38" xr:uid="{824635B4-2DE4-497F-925F-42026C90475A}"/>
    <hyperlink ref="D45" r:id="rId39" xr:uid="{FE0CE1DF-8FBB-4A0D-AFFD-DBE4D3446D59}"/>
    <hyperlink ref="D48" r:id="rId40" xr:uid="{4705D331-C556-4990-9A1D-D355D67733DB}"/>
    <hyperlink ref="D49" r:id="rId41" xr:uid="{63DAE7C7-D08D-4F25-B951-9583450CD1E3}"/>
    <hyperlink ref="D52" r:id="rId42" xr:uid="{3763B120-95B1-464A-82E6-7D194CEA2A87}"/>
    <hyperlink ref="D53" r:id="rId43" xr:uid="{6D0C78E4-5A86-4A8B-AB2C-C147AB49690E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5A2CB-48D9-431F-A0D4-5F877F5434A2}">
  <dimension ref="A1:Y46"/>
  <sheetViews>
    <sheetView topLeftCell="D1" workbookViewId="0">
      <selection activeCell="F5" sqref="F5:I9"/>
    </sheetView>
  </sheetViews>
  <sheetFormatPr defaultRowHeight="14.4"/>
  <cols>
    <col min="1" max="1" width="13.6640625" style="93" customWidth="1"/>
    <col min="2" max="2" width="8" style="93" customWidth="1"/>
    <col min="3" max="3" width="15.77734375" style="93" customWidth="1"/>
    <col min="4" max="4" width="34.33203125" style="93" customWidth="1"/>
    <col min="5" max="9" width="9.5546875" style="93" customWidth="1"/>
    <col min="10" max="11" width="8.88671875" style="93"/>
    <col min="12" max="12" width="9.21875" style="93" customWidth="1"/>
    <col min="13" max="15" width="8.88671875" style="93"/>
    <col min="16" max="17" width="8.21875" style="93" customWidth="1"/>
    <col min="18" max="18" width="6.88671875" style="93" customWidth="1"/>
    <col min="19" max="20" width="8.21875" style="93" customWidth="1"/>
    <col min="21" max="22" width="6.88671875" style="93" customWidth="1"/>
    <col min="23" max="23" width="37.5546875" style="93" customWidth="1"/>
    <col min="24" max="24" width="5.88671875" style="93" customWidth="1"/>
    <col min="25" max="25" width="255" style="93" customWidth="1"/>
    <col min="26" max="16384" width="8.88671875" style="93"/>
  </cols>
  <sheetData>
    <row r="1" spans="1:25" ht="1.05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s="42" customFormat="1" ht="42" customHeight="1">
      <c r="A2" s="131" t="s">
        <v>252</v>
      </c>
      <c r="B2" s="132"/>
      <c r="C2" s="132"/>
      <c r="D2" s="132"/>
      <c r="E2" s="132"/>
      <c r="F2" s="40" t="s">
        <v>0</v>
      </c>
      <c r="G2" s="40"/>
      <c r="H2" s="40"/>
      <c r="I2" s="40"/>
      <c r="J2" s="40"/>
      <c r="K2" s="40" t="s">
        <v>0</v>
      </c>
      <c r="L2" s="40" t="s">
        <v>0</v>
      </c>
      <c r="M2" s="40" t="s">
        <v>0</v>
      </c>
      <c r="N2" s="41" t="s">
        <v>0</v>
      </c>
      <c r="O2" s="40" t="s">
        <v>0</v>
      </c>
      <c r="P2" s="41" t="s">
        <v>0</v>
      </c>
      <c r="Q2" s="41" t="s">
        <v>0</v>
      </c>
      <c r="R2" s="40" t="s">
        <v>0</v>
      </c>
      <c r="S2" s="41" t="s">
        <v>0</v>
      </c>
      <c r="T2" s="41" t="s">
        <v>0</v>
      </c>
      <c r="U2" s="41" t="s">
        <v>0</v>
      </c>
      <c r="V2" s="41" t="s">
        <v>0</v>
      </c>
      <c r="W2" s="40" t="s">
        <v>0</v>
      </c>
      <c r="X2" s="40" t="s">
        <v>0</v>
      </c>
    </row>
    <row r="3" spans="1:25" ht="31.8">
      <c r="A3" s="120" t="s">
        <v>1</v>
      </c>
      <c r="B3" s="95" t="s">
        <v>2</v>
      </c>
      <c r="C3" s="120" t="s">
        <v>3</v>
      </c>
      <c r="D3" s="120" t="s">
        <v>4</v>
      </c>
      <c r="E3" s="95" t="s">
        <v>5</v>
      </c>
      <c r="F3" s="37" t="s">
        <v>46</v>
      </c>
      <c r="G3" s="38" t="s">
        <v>47</v>
      </c>
      <c r="H3" s="39" t="s">
        <v>48</v>
      </c>
      <c r="I3" s="39" t="s">
        <v>49</v>
      </c>
      <c r="J3" s="95" t="s">
        <v>6</v>
      </c>
      <c r="K3" s="95" t="s">
        <v>7</v>
      </c>
      <c r="L3" s="95" t="s">
        <v>8</v>
      </c>
      <c r="M3" s="95" t="s">
        <v>11</v>
      </c>
      <c r="N3" s="95" t="s">
        <v>9</v>
      </c>
      <c r="O3" s="95" t="s">
        <v>10</v>
      </c>
      <c r="P3" s="95" t="s">
        <v>15</v>
      </c>
      <c r="Q3" s="95" t="s">
        <v>12</v>
      </c>
      <c r="R3" s="95" t="s">
        <v>14</v>
      </c>
      <c r="S3" s="95" t="s">
        <v>13</v>
      </c>
      <c r="T3" s="95" t="s">
        <v>16</v>
      </c>
      <c r="U3" s="95" t="s">
        <v>17</v>
      </c>
      <c r="V3" s="95" t="s">
        <v>20</v>
      </c>
      <c r="W3" s="95" t="s">
        <v>21</v>
      </c>
      <c r="X3" s="92"/>
      <c r="Y3" s="92"/>
    </row>
    <row r="4" spans="1:25">
      <c r="A4" s="153" t="s">
        <v>22</v>
      </c>
      <c r="B4" s="139">
        <v>44501</v>
      </c>
      <c r="C4" s="153" t="s">
        <v>23</v>
      </c>
      <c r="D4" s="121" t="s">
        <v>237</v>
      </c>
      <c r="E4" s="8">
        <v>44503.544107025496</v>
      </c>
      <c r="F4" s="8"/>
      <c r="G4" s="8"/>
      <c r="H4" s="8"/>
      <c r="I4" s="8"/>
      <c r="J4" s="9">
        <v>22088</v>
      </c>
      <c r="K4" s="9">
        <v>21800</v>
      </c>
      <c r="L4" s="10">
        <v>0.98696124592538903</v>
      </c>
      <c r="M4" s="11">
        <v>5290</v>
      </c>
      <c r="N4" s="9">
        <v>3777</v>
      </c>
      <c r="O4" s="10">
        <v>0.17325688073394499</v>
      </c>
      <c r="P4" s="11">
        <v>589</v>
      </c>
      <c r="Q4" s="9">
        <v>306</v>
      </c>
      <c r="R4" s="10">
        <v>8.1016679904686306E-2</v>
      </c>
      <c r="S4" s="10">
        <v>1.40366972477064E-2</v>
      </c>
      <c r="T4" s="10">
        <v>2.7018348623853199E-2</v>
      </c>
      <c r="U4" s="10">
        <v>0.11134215500945201</v>
      </c>
      <c r="V4" s="12">
        <v>0</v>
      </c>
      <c r="W4" s="97" t="s">
        <v>238</v>
      </c>
      <c r="X4" s="92"/>
      <c r="Y4" s="92"/>
    </row>
    <row r="5" spans="1:25">
      <c r="A5" s="154"/>
      <c r="B5" s="140"/>
      <c r="C5" s="154"/>
      <c r="D5" s="121" t="s">
        <v>237</v>
      </c>
      <c r="E5" s="8">
        <v>44503.544107025496</v>
      </c>
      <c r="F5" s="43" t="s">
        <v>75</v>
      </c>
      <c r="G5" s="44">
        <v>17</v>
      </c>
      <c r="H5" s="45">
        <f>G5/P$4</f>
        <v>2.8862478777589132E-2</v>
      </c>
      <c r="I5" s="45">
        <f>+G5/K$4</f>
        <v>7.7981651376146785E-4</v>
      </c>
      <c r="J5" s="9">
        <v>22088</v>
      </c>
      <c r="K5" s="9">
        <v>21800</v>
      </c>
      <c r="L5" s="10">
        <v>0.98696124592538903</v>
      </c>
      <c r="M5" s="11">
        <v>5290</v>
      </c>
      <c r="N5" s="9">
        <v>3777</v>
      </c>
      <c r="O5" s="10">
        <v>0.17325688073394499</v>
      </c>
      <c r="P5" s="11">
        <v>589</v>
      </c>
      <c r="Q5" s="9">
        <v>306</v>
      </c>
      <c r="R5" s="10">
        <v>8.1016679904686306E-2</v>
      </c>
      <c r="S5" s="10">
        <v>1.40366972477064E-2</v>
      </c>
      <c r="T5" s="10">
        <v>2.7018348623853199E-2</v>
      </c>
      <c r="U5" s="10">
        <v>0.11134215500945201</v>
      </c>
      <c r="V5" s="12">
        <v>0</v>
      </c>
      <c r="W5" s="97"/>
      <c r="X5" s="92"/>
      <c r="Y5" s="92"/>
    </row>
    <row r="6" spans="1:25" ht="26.4">
      <c r="A6" s="154"/>
      <c r="B6" s="140"/>
      <c r="C6" s="154"/>
      <c r="D6" s="121" t="s">
        <v>237</v>
      </c>
      <c r="E6" s="8">
        <v>44503.544107025496</v>
      </c>
      <c r="F6" s="43" t="s">
        <v>168</v>
      </c>
      <c r="G6" s="44">
        <v>2</v>
      </c>
      <c r="H6" s="45">
        <f t="shared" ref="H6:H10" si="0">G6/P$4</f>
        <v>3.3955857385398981E-3</v>
      </c>
      <c r="I6" s="45">
        <f t="shared" ref="I6:I10" si="1">+G6/K$4</f>
        <v>9.1743119266055046E-5</v>
      </c>
      <c r="J6" s="9">
        <v>22088</v>
      </c>
      <c r="K6" s="9">
        <v>21800</v>
      </c>
      <c r="L6" s="10">
        <v>0.98696124592538903</v>
      </c>
      <c r="M6" s="11">
        <v>5290</v>
      </c>
      <c r="N6" s="9">
        <v>3777</v>
      </c>
      <c r="O6" s="10">
        <v>0.17325688073394499</v>
      </c>
      <c r="P6" s="11">
        <v>589</v>
      </c>
      <c r="Q6" s="9">
        <v>306</v>
      </c>
      <c r="R6" s="10">
        <v>8.1016679904686306E-2</v>
      </c>
      <c r="S6" s="10">
        <v>1.40366972477064E-2</v>
      </c>
      <c r="T6" s="10">
        <v>2.7018348623853199E-2</v>
      </c>
      <c r="U6" s="10">
        <v>0.11134215500945201</v>
      </c>
      <c r="V6" s="12">
        <v>0</v>
      </c>
      <c r="W6" s="97"/>
      <c r="X6" s="92"/>
      <c r="Y6" s="92"/>
    </row>
    <row r="7" spans="1:25">
      <c r="A7" s="154"/>
      <c r="B7" s="140"/>
      <c r="C7" s="154"/>
      <c r="D7" s="121" t="s">
        <v>237</v>
      </c>
      <c r="E7" s="8">
        <v>44503.544107025496</v>
      </c>
      <c r="F7" s="43" t="s">
        <v>253</v>
      </c>
      <c r="G7" s="44">
        <v>5</v>
      </c>
      <c r="H7" s="45">
        <f t="shared" si="0"/>
        <v>8.4889643463497456E-3</v>
      </c>
      <c r="I7" s="45">
        <f t="shared" si="1"/>
        <v>2.2935779816513763E-4</v>
      </c>
      <c r="J7" s="9">
        <v>22088</v>
      </c>
      <c r="K7" s="9">
        <v>21800</v>
      </c>
      <c r="L7" s="10">
        <v>0.98696124592538903</v>
      </c>
      <c r="M7" s="11">
        <v>5290</v>
      </c>
      <c r="N7" s="9">
        <v>3777</v>
      </c>
      <c r="O7" s="10">
        <v>0.17325688073394499</v>
      </c>
      <c r="P7" s="11">
        <v>589</v>
      </c>
      <c r="Q7" s="9">
        <v>306</v>
      </c>
      <c r="R7" s="10">
        <v>8.1016679904686306E-2</v>
      </c>
      <c r="S7" s="10">
        <v>1.40366972477064E-2</v>
      </c>
      <c r="T7" s="10">
        <v>2.7018348623853199E-2</v>
      </c>
      <c r="U7" s="10">
        <v>0.11134215500945201</v>
      </c>
      <c r="V7" s="12">
        <v>0</v>
      </c>
      <c r="W7" s="97"/>
      <c r="X7" s="92"/>
      <c r="Y7" s="92"/>
    </row>
    <row r="8" spans="1:25">
      <c r="A8" s="154"/>
      <c r="B8" s="140"/>
      <c r="C8" s="154"/>
      <c r="D8" s="121" t="s">
        <v>237</v>
      </c>
      <c r="E8" s="8">
        <v>44503.544107025496</v>
      </c>
      <c r="F8" s="43" t="s">
        <v>52</v>
      </c>
      <c r="G8" s="44">
        <v>1</v>
      </c>
      <c r="H8" s="45">
        <f t="shared" si="0"/>
        <v>1.697792869269949E-3</v>
      </c>
      <c r="I8" s="45">
        <f t="shared" si="1"/>
        <v>4.5871559633027523E-5</v>
      </c>
      <c r="J8" s="9">
        <v>22088</v>
      </c>
      <c r="K8" s="9">
        <v>21800</v>
      </c>
      <c r="L8" s="10">
        <v>0.98696124592538903</v>
      </c>
      <c r="M8" s="11">
        <v>5290</v>
      </c>
      <c r="N8" s="9">
        <v>3777</v>
      </c>
      <c r="O8" s="10">
        <v>0.17325688073394499</v>
      </c>
      <c r="P8" s="11">
        <v>589</v>
      </c>
      <c r="Q8" s="9">
        <v>306</v>
      </c>
      <c r="R8" s="10">
        <v>8.1016679904686306E-2</v>
      </c>
      <c r="S8" s="10">
        <v>1.40366972477064E-2</v>
      </c>
      <c r="T8" s="10">
        <v>2.7018348623853199E-2</v>
      </c>
      <c r="U8" s="10">
        <v>0.11134215500945201</v>
      </c>
      <c r="V8" s="12">
        <v>0</v>
      </c>
      <c r="W8" s="97"/>
      <c r="X8" s="92"/>
      <c r="Y8" s="92"/>
    </row>
    <row r="9" spans="1:25">
      <c r="A9" s="154"/>
      <c r="B9" s="140"/>
      <c r="C9" s="154"/>
      <c r="D9" s="121" t="s">
        <v>237</v>
      </c>
      <c r="E9" s="8">
        <v>44503.544107025496</v>
      </c>
      <c r="F9" s="43" t="s">
        <v>51</v>
      </c>
      <c r="G9" s="44">
        <v>6</v>
      </c>
      <c r="H9" s="45">
        <f t="shared" si="0"/>
        <v>1.0186757215619695E-2</v>
      </c>
      <c r="I9" s="45">
        <f t="shared" si="1"/>
        <v>2.7522935779816516E-4</v>
      </c>
      <c r="J9" s="9">
        <v>22088</v>
      </c>
      <c r="K9" s="9">
        <v>21800</v>
      </c>
      <c r="L9" s="10">
        <v>0.98696124592538903</v>
      </c>
      <c r="M9" s="11">
        <v>5290</v>
      </c>
      <c r="N9" s="9">
        <v>3777</v>
      </c>
      <c r="O9" s="10">
        <v>0.17325688073394499</v>
      </c>
      <c r="P9" s="11">
        <v>589</v>
      </c>
      <c r="Q9" s="9">
        <v>306</v>
      </c>
      <c r="R9" s="10">
        <v>8.1016679904686306E-2</v>
      </c>
      <c r="S9" s="10">
        <v>1.40366972477064E-2</v>
      </c>
      <c r="T9" s="10">
        <v>2.7018348623853199E-2</v>
      </c>
      <c r="U9" s="10">
        <v>0.11134215500945201</v>
      </c>
      <c r="V9" s="12">
        <v>0</v>
      </c>
      <c r="W9" s="97"/>
      <c r="X9" s="92"/>
      <c r="Y9" s="92"/>
    </row>
    <row r="10" spans="1:25">
      <c r="A10" s="154"/>
      <c r="B10" s="140"/>
      <c r="C10" s="154"/>
      <c r="D10" s="121" t="s">
        <v>237</v>
      </c>
      <c r="E10" s="8">
        <v>44503.544107025496</v>
      </c>
      <c r="F10" s="43" t="s">
        <v>198</v>
      </c>
      <c r="G10" s="44">
        <v>3</v>
      </c>
      <c r="H10" s="45">
        <f t="shared" si="0"/>
        <v>5.0933786078098476E-3</v>
      </c>
      <c r="I10" s="45">
        <f t="shared" si="1"/>
        <v>1.3761467889908258E-4</v>
      </c>
      <c r="J10" s="9">
        <v>22088</v>
      </c>
      <c r="K10" s="9">
        <v>21800</v>
      </c>
      <c r="L10" s="10">
        <v>0.98696124592538903</v>
      </c>
      <c r="M10" s="11">
        <v>5290</v>
      </c>
      <c r="N10" s="9">
        <v>3777</v>
      </c>
      <c r="O10" s="10">
        <v>0.17325688073394499</v>
      </c>
      <c r="P10" s="11">
        <v>589</v>
      </c>
      <c r="Q10" s="9">
        <v>306</v>
      </c>
      <c r="R10" s="10">
        <v>8.1016679904686306E-2</v>
      </c>
      <c r="S10" s="10">
        <v>1.40366972477064E-2</v>
      </c>
      <c r="T10" s="10">
        <v>2.7018348623853199E-2</v>
      </c>
      <c r="U10" s="10">
        <v>0.11134215500945201</v>
      </c>
      <c r="V10" s="12">
        <v>0</v>
      </c>
      <c r="W10" s="97"/>
      <c r="X10" s="92"/>
      <c r="Y10" s="92"/>
    </row>
    <row r="11" spans="1:25">
      <c r="A11" s="154"/>
      <c r="B11" s="140"/>
      <c r="C11" s="154"/>
      <c r="D11" s="121"/>
      <c r="E11" s="8"/>
      <c r="F11" s="8"/>
      <c r="G11" s="8"/>
      <c r="H11" s="8"/>
      <c r="I11" s="8"/>
      <c r="J11" s="9"/>
      <c r="K11" s="9"/>
      <c r="L11" s="10"/>
      <c r="M11" s="11"/>
      <c r="N11" s="9"/>
      <c r="O11" s="10"/>
      <c r="P11" s="11"/>
      <c r="Q11" s="9"/>
      <c r="R11" s="10"/>
      <c r="S11" s="10"/>
      <c r="T11" s="10"/>
      <c r="U11" s="10"/>
      <c r="V11" s="12"/>
      <c r="W11" s="97"/>
      <c r="X11" s="92"/>
      <c r="Y11" s="92"/>
    </row>
    <row r="12" spans="1:25" ht="20.399999999999999">
      <c r="A12" s="155"/>
      <c r="B12" s="155"/>
      <c r="C12" s="155"/>
      <c r="D12" s="121" t="s">
        <v>239</v>
      </c>
      <c r="E12" s="8">
        <v>44510.375512268503</v>
      </c>
      <c r="F12" s="8"/>
      <c r="G12" s="8"/>
      <c r="H12" s="8"/>
      <c r="I12" s="8"/>
      <c r="J12" s="9">
        <v>22007</v>
      </c>
      <c r="K12" s="9">
        <v>21813</v>
      </c>
      <c r="L12" s="10">
        <v>0.99118462307447597</v>
      </c>
      <c r="M12" s="11">
        <v>6717</v>
      </c>
      <c r="N12" s="9">
        <v>5053</v>
      </c>
      <c r="O12" s="10">
        <v>0.231650850410306</v>
      </c>
      <c r="P12" s="11">
        <v>1458</v>
      </c>
      <c r="Q12" s="9">
        <v>1306</v>
      </c>
      <c r="R12" s="10">
        <v>0.25846032060162299</v>
      </c>
      <c r="S12" s="10">
        <v>5.9872553064686203E-2</v>
      </c>
      <c r="T12" s="10">
        <v>6.6840874707743095E-2</v>
      </c>
      <c r="U12" s="10">
        <v>0.217061188030371</v>
      </c>
      <c r="V12" s="12">
        <v>0</v>
      </c>
      <c r="W12" s="97" t="s">
        <v>240</v>
      </c>
      <c r="X12" s="92"/>
      <c r="Y12" s="92"/>
    </row>
    <row r="13" spans="1:25">
      <c r="A13" s="155"/>
      <c r="B13" s="155"/>
      <c r="C13" s="155"/>
      <c r="D13" s="128" t="s">
        <v>239</v>
      </c>
      <c r="E13" s="8">
        <v>44510.375512268503</v>
      </c>
      <c r="F13" s="43" t="s">
        <v>75</v>
      </c>
      <c r="G13" s="44">
        <v>11</v>
      </c>
      <c r="H13" s="45">
        <f>G13/P$12</f>
        <v>7.5445816186556925E-3</v>
      </c>
      <c r="I13" s="45">
        <f>+G13/K$12</f>
        <v>5.0428643469490675E-4</v>
      </c>
      <c r="J13" s="9">
        <v>22007</v>
      </c>
      <c r="K13" s="9">
        <v>21813</v>
      </c>
      <c r="L13" s="10">
        <v>0.99118462307447597</v>
      </c>
      <c r="M13" s="11">
        <v>6717</v>
      </c>
      <c r="N13" s="9">
        <v>5053</v>
      </c>
      <c r="O13" s="10">
        <v>0.231650850410306</v>
      </c>
      <c r="P13" s="11">
        <v>1458</v>
      </c>
      <c r="Q13" s="9">
        <v>1306</v>
      </c>
      <c r="R13" s="10">
        <v>0.25846032060162299</v>
      </c>
      <c r="S13" s="10">
        <v>5.9872553064686203E-2</v>
      </c>
      <c r="T13" s="10">
        <v>6.6840874707743095E-2</v>
      </c>
      <c r="U13" s="10">
        <v>0.217061188030371</v>
      </c>
      <c r="V13" s="12">
        <v>0</v>
      </c>
      <c r="W13" s="97"/>
      <c r="X13" s="92"/>
      <c r="Y13" s="92"/>
    </row>
    <row r="14" spans="1:25" ht="26.4">
      <c r="A14" s="155"/>
      <c r="B14" s="155"/>
      <c r="C14" s="155"/>
      <c r="D14" s="128" t="s">
        <v>239</v>
      </c>
      <c r="E14" s="8">
        <v>44510.375512268503</v>
      </c>
      <c r="F14" s="43" t="s">
        <v>168</v>
      </c>
      <c r="G14" s="44">
        <v>3</v>
      </c>
      <c r="H14" s="45">
        <f t="shared" ref="H14:H17" si="2">G14/P$12</f>
        <v>2.05761316872428E-3</v>
      </c>
      <c r="I14" s="45">
        <f t="shared" ref="I14:I17" si="3">+G14/K$12</f>
        <v>1.3753266400770182E-4</v>
      </c>
      <c r="J14" s="9">
        <v>22007</v>
      </c>
      <c r="K14" s="9">
        <v>21813</v>
      </c>
      <c r="L14" s="10">
        <v>0.99118462307447597</v>
      </c>
      <c r="M14" s="11">
        <v>6717</v>
      </c>
      <c r="N14" s="9">
        <v>5053</v>
      </c>
      <c r="O14" s="10">
        <v>0.231650850410306</v>
      </c>
      <c r="P14" s="11">
        <v>1458</v>
      </c>
      <c r="Q14" s="9">
        <v>1306</v>
      </c>
      <c r="R14" s="10">
        <v>0.25846032060162299</v>
      </c>
      <c r="S14" s="10">
        <v>5.9872553064686203E-2</v>
      </c>
      <c r="T14" s="10">
        <v>6.6840874707743095E-2</v>
      </c>
      <c r="U14" s="10">
        <v>0.217061188030371</v>
      </c>
      <c r="V14" s="12">
        <v>0</v>
      </c>
      <c r="W14" s="97"/>
      <c r="X14" s="92"/>
      <c r="Y14" s="92"/>
    </row>
    <row r="15" spans="1:25">
      <c r="A15" s="155"/>
      <c r="B15" s="155"/>
      <c r="C15" s="155"/>
      <c r="D15" s="128" t="s">
        <v>239</v>
      </c>
      <c r="E15" s="8">
        <v>44510.375512268503</v>
      </c>
      <c r="F15" s="43" t="s">
        <v>52</v>
      </c>
      <c r="G15" s="44">
        <v>2</v>
      </c>
      <c r="H15" s="45">
        <f t="shared" si="2"/>
        <v>1.3717421124828531E-3</v>
      </c>
      <c r="I15" s="45">
        <f t="shared" si="3"/>
        <v>9.1688442671801213E-5</v>
      </c>
      <c r="J15" s="9">
        <v>22007</v>
      </c>
      <c r="K15" s="9">
        <v>21813</v>
      </c>
      <c r="L15" s="10">
        <v>0.99118462307447597</v>
      </c>
      <c r="M15" s="11">
        <v>6717</v>
      </c>
      <c r="N15" s="9">
        <v>5053</v>
      </c>
      <c r="O15" s="10">
        <v>0.231650850410306</v>
      </c>
      <c r="P15" s="11">
        <v>1458</v>
      </c>
      <c r="Q15" s="9">
        <v>1306</v>
      </c>
      <c r="R15" s="10">
        <v>0.25846032060162299</v>
      </c>
      <c r="S15" s="10">
        <v>5.9872553064686203E-2</v>
      </c>
      <c r="T15" s="10">
        <v>6.6840874707743095E-2</v>
      </c>
      <c r="U15" s="10">
        <v>0.217061188030371</v>
      </c>
      <c r="V15" s="12">
        <v>0</v>
      </c>
      <c r="W15" s="97"/>
      <c r="X15" s="92"/>
      <c r="Y15" s="92"/>
    </row>
    <row r="16" spans="1:25">
      <c r="A16" s="155"/>
      <c r="B16" s="155"/>
      <c r="C16" s="155"/>
      <c r="D16" s="128" t="s">
        <v>239</v>
      </c>
      <c r="E16" s="8">
        <v>44510.375512268503</v>
      </c>
      <c r="F16" s="43" t="s">
        <v>51</v>
      </c>
      <c r="G16" s="44">
        <v>1</v>
      </c>
      <c r="H16" s="45">
        <f t="shared" si="2"/>
        <v>6.8587105624142656E-4</v>
      </c>
      <c r="I16" s="45">
        <f t="shared" si="3"/>
        <v>4.5844221335900607E-5</v>
      </c>
      <c r="J16" s="9">
        <v>22007</v>
      </c>
      <c r="K16" s="9">
        <v>21813</v>
      </c>
      <c r="L16" s="10">
        <v>0.99118462307447597</v>
      </c>
      <c r="M16" s="11">
        <v>6717</v>
      </c>
      <c r="N16" s="9">
        <v>5053</v>
      </c>
      <c r="O16" s="10">
        <v>0.231650850410306</v>
      </c>
      <c r="P16" s="11">
        <v>1458</v>
      </c>
      <c r="Q16" s="9">
        <v>1306</v>
      </c>
      <c r="R16" s="10">
        <v>0.25846032060162299</v>
      </c>
      <c r="S16" s="10">
        <v>5.9872553064686203E-2</v>
      </c>
      <c r="T16" s="10">
        <v>6.6840874707743095E-2</v>
      </c>
      <c r="U16" s="10">
        <v>0.217061188030371</v>
      </c>
      <c r="V16" s="12">
        <v>0</v>
      </c>
      <c r="W16" s="97"/>
      <c r="X16" s="92"/>
      <c r="Y16" s="92"/>
    </row>
    <row r="17" spans="1:25">
      <c r="A17" s="155"/>
      <c r="B17" s="155"/>
      <c r="C17" s="155"/>
      <c r="D17" s="128" t="s">
        <v>239</v>
      </c>
      <c r="E17" s="8">
        <v>44510.375512268503</v>
      </c>
      <c r="F17" s="43" t="s">
        <v>253</v>
      </c>
      <c r="G17" s="44">
        <v>4</v>
      </c>
      <c r="H17" s="45">
        <f t="shared" si="2"/>
        <v>2.7434842249657062E-3</v>
      </c>
      <c r="I17" s="45">
        <f t="shared" si="3"/>
        <v>1.8337688534360243E-4</v>
      </c>
      <c r="J17" s="9">
        <v>22007</v>
      </c>
      <c r="K17" s="9">
        <v>21813</v>
      </c>
      <c r="L17" s="10">
        <v>0.99118462307447597</v>
      </c>
      <c r="M17" s="11">
        <v>6717</v>
      </c>
      <c r="N17" s="9">
        <v>5053</v>
      </c>
      <c r="O17" s="10">
        <v>0.231650850410306</v>
      </c>
      <c r="P17" s="11">
        <v>1458</v>
      </c>
      <c r="Q17" s="9">
        <v>1306</v>
      </c>
      <c r="R17" s="10">
        <v>0.25846032060162299</v>
      </c>
      <c r="S17" s="10">
        <v>5.9872553064686203E-2</v>
      </c>
      <c r="T17" s="10">
        <v>6.6840874707743095E-2</v>
      </c>
      <c r="U17" s="10">
        <v>0.217061188030371</v>
      </c>
      <c r="V17" s="12">
        <v>0</v>
      </c>
      <c r="W17" s="97"/>
      <c r="X17" s="92"/>
      <c r="Y17" s="92"/>
    </row>
    <row r="18" spans="1:25">
      <c r="A18" s="155"/>
      <c r="B18" s="155"/>
      <c r="C18" s="155"/>
      <c r="D18" s="128"/>
      <c r="E18" s="8"/>
      <c r="F18" s="8"/>
      <c r="G18" s="8"/>
      <c r="H18" s="8"/>
      <c r="I18" s="8"/>
      <c r="J18" s="9"/>
      <c r="K18" s="9"/>
      <c r="L18" s="10"/>
      <c r="M18" s="11"/>
      <c r="N18" s="9"/>
      <c r="O18" s="10"/>
      <c r="P18" s="11"/>
      <c r="Q18" s="9"/>
      <c r="R18" s="10"/>
      <c r="S18" s="10"/>
      <c r="T18" s="10"/>
      <c r="U18" s="10"/>
      <c r="V18" s="12"/>
      <c r="W18" s="97"/>
      <c r="X18" s="92"/>
      <c r="Y18" s="92"/>
    </row>
    <row r="19" spans="1:25">
      <c r="A19" s="155"/>
      <c r="B19" s="155"/>
      <c r="C19" s="155"/>
      <c r="D19" s="121" t="s">
        <v>241</v>
      </c>
      <c r="E19" s="8">
        <v>44517.375502627299</v>
      </c>
      <c r="F19" s="8"/>
      <c r="G19" s="8"/>
      <c r="H19" s="8"/>
      <c r="I19" s="8"/>
      <c r="J19" s="9">
        <v>21941</v>
      </c>
      <c r="K19" s="9">
        <v>21757</v>
      </c>
      <c r="L19" s="10">
        <v>0.99161387357002895</v>
      </c>
      <c r="M19" s="11">
        <v>8202</v>
      </c>
      <c r="N19" s="9">
        <v>6183</v>
      </c>
      <c r="O19" s="10">
        <v>0.28418440042285198</v>
      </c>
      <c r="P19" s="11">
        <v>1613</v>
      </c>
      <c r="Q19" s="9">
        <v>1360</v>
      </c>
      <c r="R19" s="10">
        <v>0.219957949215591</v>
      </c>
      <c r="S19" s="10">
        <v>6.2508617916072998E-2</v>
      </c>
      <c r="T19" s="10">
        <v>7.4137059337224795E-2</v>
      </c>
      <c r="U19" s="10">
        <v>0.19665935137771301</v>
      </c>
      <c r="V19" s="12">
        <v>0</v>
      </c>
      <c r="W19" s="97" t="s">
        <v>242</v>
      </c>
      <c r="X19" s="92"/>
      <c r="Y19" s="92"/>
    </row>
    <row r="20" spans="1:25">
      <c r="A20" s="155"/>
      <c r="B20" s="155"/>
      <c r="C20" s="155"/>
      <c r="D20" s="128" t="s">
        <v>241</v>
      </c>
      <c r="E20" s="8">
        <v>44517.375502627299</v>
      </c>
      <c r="F20" s="43" t="s">
        <v>75</v>
      </c>
      <c r="G20" s="44">
        <v>10</v>
      </c>
      <c r="H20" s="45">
        <f>G20/P$19</f>
        <v>6.1996280223186612E-3</v>
      </c>
      <c r="I20" s="45">
        <f>+G20/K$19</f>
        <v>4.596221905593602E-4</v>
      </c>
      <c r="J20" s="9">
        <v>21941</v>
      </c>
      <c r="K20" s="9">
        <v>21757</v>
      </c>
      <c r="L20" s="10">
        <v>0.99161387357002895</v>
      </c>
      <c r="M20" s="11">
        <v>8202</v>
      </c>
      <c r="N20" s="9">
        <v>6183</v>
      </c>
      <c r="O20" s="10">
        <v>0.28418440042285198</v>
      </c>
      <c r="P20" s="11">
        <v>1613</v>
      </c>
      <c r="Q20" s="9">
        <v>1360</v>
      </c>
      <c r="R20" s="10">
        <v>0.219957949215591</v>
      </c>
      <c r="S20" s="10">
        <v>6.2508617916072998E-2</v>
      </c>
      <c r="T20" s="10">
        <v>7.4137059337224795E-2</v>
      </c>
      <c r="U20" s="10">
        <v>0.19665935137771301</v>
      </c>
      <c r="V20" s="12">
        <v>0</v>
      </c>
      <c r="W20" s="97"/>
      <c r="X20" s="92"/>
      <c r="Y20" s="92"/>
    </row>
    <row r="21" spans="1:25" ht="26.4">
      <c r="A21" s="155"/>
      <c r="B21" s="155"/>
      <c r="C21" s="155"/>
      <c r="D21" s="128" t="s">
        <v>241</v>
      </c>
      <c r="E21" s="8">
        <v>44517.375502627299</v>
      </c>
      <c r="F21" s="43" t="s">
        <v>168</v>
      </c>
      <c r="G21" s="44">
        <v>2</v>
      </c>
      <c r="H21" s="45">
        <f t="shared" ref="H21:H24" si="4">G21/P$19</f>
        <v>1.2399256044637321E-3</v>
      </c>
      <c r="I21" s="45">
        <f t="shared" ref="I21:I24" si="5">+G21/K$19</f>
        <v>9.192443811187204E-5</v>
      </c>
      <c r="J21" s="9">
        <v>21941</v>
      </c>
      <c r="K21" s="9">
        <v>21757</v>
      </c>
      <c r="L21" s="10">
        <v>0.99161387357002895</v>
      </c>
      <c r="M21" s="11">
        <v>8202</v>
      </c>
      <c r="N21" s="9">
        <v>6183</v>
      </c>
      <c r="O21" s="10">
        <v>0.28418440042285198</v>
      </c>
      <c r="P21" s="11">
        <v>1613</v>
      </c>
      <c r="Q21" s="9">
        <v>1360</v>
      </c>
      <c r="R21" s="10">
        <v>0.219957949215591</v>
      </c>
      <c r="S21" s="10">
        <v>6.2508617916072998E-2</v>
      </c>
      <c r="T21" s="10">
        <v>7.4137059337224795E-2</v>
      </c>
      <c r="U21" s="10">
        <v>0.19665935137771301</v>
      </c>
      <c r="V21" s="12">
        <v>0</v>
      </c>
      <c r="W21" s="97"/>
      <c r="X21" s="92"/>
      <c r="Y21" s="92"/>
    </row>
    <row r="22" spans="1:25">
      <c r="A22" s="155"/>
      <c r="B22" s="155"/>
      <c r="C22" s="155"/>
      <c r="D22" s="128" t="s">
        <v>241</v>
      </c>
      <c r="E22" s="8">
        <v>44517.375502627299</v>
      </c>
      <c r="F22" s="43" t="s">
        <v>51</v>
      </c>
      <c r="G22" s="44">
        <v>9</v>
      </c>
      <c r="H22" s="45">
        <f t="shared" si="4"/>
        <v>5.5796652200867944E-3</v>
      </c>
      <c r="I22" s="45">
        <f t="shared" si="5"/>
        <v>4.1365997150342418E-4</v>
      </c>
      <c r="J22" s="9">
        <v>21941</v>
      </c>
      <c r="K22" s="9">
        <v>21757</v>
      </c>
      <c r="L22" s="10">
        <v>0.99161387357002895</v>
      </c>
      <c r="M22" s="11">
        <v>8202</v>
      </c>
      <c r="N22" s="9">
        <v>6183</v>
      </c>
      <c r="O22" s="10">
        <v>0.28418440042285198</v>
      </c>
      <c r="P22" s="11">
        <v>1613</v>
      </c>
      <c r="Q22" s="9">
        <v>1360</v>
      </c>
      <c r="R22" s="10">
        <v>0.219957949215591</v>
      </c>
      <c r="S22" s="10">
        <v>6.2508617916072998E-2</v>
      </c>
      <c r="T22" s="10">
        <v>7.4137059337224795E-2</v>
      </c>
      <c r="U22" s="10">
        <v>0.19665935137771301</v>
      </c>
      <c r="V22" s="12">
        <v>0</v>
      </c>
      <c r="W22" s="97"/>
      <c r="X22" s="92"/>
      <c r="Y22" s="92"/>
    </row>
    <row r="23" spans="1:25">
      <c r="A23" s="155"/>
      <c r="B23" s="155"/>
      <c r="C23" s="155"/>
      <c r="D23" s="128" t="s">
        <v>241</v>
      </c>
      <c r="E23" s="8">
        <v>44517.375502627299</v>
      </c>
      <c r="F23" s="43" t="s">
        <v>253</v>
      </c>
      <c r="G23" s="44">
        <v>5</v>
      </c>
      <c r="H23" s="45">
        <f t="shared" si="4"/>
        <v>3.0998140111593306E-3</v>
      </c>
      <c r="I23" s="45">
        <f t="shared" si="5"/>
        <v>2.298110952796801E-4</v>
      </c>
      <c r="J23" s="9">
        <v>21941</v>
      </c>
      <c r="K23" s="9">
        <v>21757</v>
      </c>
      <c r="L23" s="10">
        <v>0.99161387357002895</v>
      </c>
      <c r="M23" s="11">
        <v>8202</v>
      </c>
      <c r="N23" s="9">
        <v>6183</v>
      </c>
      <c r="O23" s="10">
        <v>0.28418440042285198</v>
      </c>
      <c r="P23" s="11">
        <v>1613</v>
      </c>
      <c r="Q23" s="9">
        <v>1360</v>
      </c>
      <c r="R23" s="10">
        <v>0.219957949215591</v>
      </c>
      <c r="S23" s="10">
        <v>6.2508617916072998E-2</v>
      </c>
      <c r="T23" s="10">
        <v>7.4137059337224795E-2</v>
      </c>
      <c r="U23" s="10">
        <v>0.19665935137771301</v>
      </c>
      <c r="V23" s="12">
        <v>0</v>
      </c>
      <c r="W23" s="97"/>
      <c r="X23" s="92"/>
      <c r="Y23" s="92"/>
    </row>
    <row r="24" spans="1:25">
      <c r="A24" s="155"/>
      <c r="B24" s="155"/>
      <c r="C24" s="155"/>
      <c r="D24" s="128" t="s">
        <v>241</v>
      </c>
      <c r="E24" s="8">
        <v>44517.375502627299</v>
      </c>
      <c r="F24" s="43" t="s">
        <v>52</v>
      </c>
      <c r="G24" s="44">
        <v>1</v>
      </c>
      <c r="H24" s="45">
        <f t="shared" si="4"/>
        <v>6.1996280223186606E-4</v>
      </c>
      <c r="I24" s="45">
        <f t="shared" si="5"/>
        <v>4.596221905593602E-5</v>
      </c>
      <c r="J24" s="9">
        <v>21941</v>
      </c>
      <c r="K24" s="9">
        <v>21757</v>
      </c>
      <c r="L24" s="10">
        <v>0.99161387357002895</v>
      </c>
      <c r="M24" s="11">
        <v>8202</v>
      </c>
      <c r="N24" s="9">
        <v>6183</v>
      </c>
      <c r="O24" s="10">
        <v>0.28418440042285198</v>
      </c>
      <c r="P24" s="11">
        <v>1613</v>
      </c>
      <c r="Q24" s="9">
        <v>1360</v>
      </c>
      <c r="R24" s="10">
        <v>0.219957949215591</v>
      </c>
      <c r="S24" s="10">
        <v>6.2508617916072998E-2</v>
      </c>
      <c r="T24" s="10">
        <v>7.4137059337224795E-2</v>
      </c>
      <c r="U24" s="10">
        <v>0.19665935137771301</v>
      </c>
      <c r="V24" s="12">
        <v>0</v>
      </c>
      <c r="W24" s="97"/>
      <c r="X24" s="92"/>
      <c r="Y24" s="92"/>
    </row>
    <row r="25" spans="1:25">
      <c r="A25" s="155"/>
      <c r="B25" s="155"/>
      <c r="C25" s="155"/>
      <c r="D25" s="128"/>
      <c r="E25" s="8"/>
      <c r="F25" s="8"/>
      <c r="G25" s="8"/>
      <c r="H25" s="8"/>
      <c r="I25" s="8"/>
      <c r="J25" s="9"/>
      <c r="K25" s="9"/>
      <c r="L25" s="10"/>
      <c r="M25" s="11"/>
      <c r="N25" s="9"/>
      <c r="O25" s="10"/>
      <c r="P25" s="11"/>
      <c r="Q25" s="9"/>
      <c r="R25" s="10"/>
      <c r="S25" s="10"/>
      <c r="T25" s="10"/>
      <c r="U25" s="10"/>
      <c r="V25" s="12"/>
      <c r="W25" s="97"/>
      <c r="X25" s="92"/>
      <c r="Y25" s="92"/>
    </row>
    <row r="26" spans="1:25">
      <c r="A26" s="155"/>
      <c r="B26" s="155"/>
      <c r="C26" s="156"/>
      <c r="D26" s="121" t="s">
        <v>243</v>
      </c>
      <c r="E26" s="8">
        <v>44524.375306562499</v>
      </c>
      <c r="F26" s="8"/>
      <c r="G26" s="8"/>
      <c r="H26" s="8"/>
      <c r="I26" s="8"/>
      <c r="J26" s="9">
        <v>21886</v>
      </c>
      <c r="K26" s="9">
        <v>21719</v>
      </c>
      <c r="L26" s="10">
        <v>0.99236955131134097</v>
      </c>
      <c r="M26" s="11">
        <v>6633</v>
      </c>
      <c r="N26" s="9">
        <v>5057</v>
      </c>
      <c r="O26" s="10">
        <v>0.23283760762465999</v>
      </c>
      <c r="P26" s="11">
        <v>1455</v>
      </c>
      <c r="Q26" s="9">
        <v>1231</v>
      </c>
      <c r="R26" s="10">
        <v>0.24342495550721799</v>
      </c>
      <c r="S26" s="10">
        <v>5.6678484276439997E-2</v>
      </c>
      <c r="T26" s="10">
        <v>6.6992034624061905E-2</v>
      </c>
      <c r="U26" s="10">
        <v>0.21935775667119001</v>
      </c>
      <c r="V26" s="12">
        <v>0</v>
      </c>
      <c r="W26" s="97" t="s">
        <v>244</v>
      </c>
      <c r="X26" s="92"/>
      <c r="Y26" s="92"/>
    </row>
    <row r="27" spans="1:25">
      <c r="A27" s="155"/>
      <c r="B27" s="155"/>
      <c r="C27" s="127"/>
      <c r="D27" s="128" t="s">
        <v>243</v>
      </c>
      <c r="E27" s="8">
        <v>44524.375306562499</v>
      </c>
      <c r="F27" s="43" t="s">
        <v>75</v>
      </c>
      <c r="G27" s="44">
        <v>5</v>
      </c>
      <c r="H27" s="45">
        <f>G27/P$26</f>
        <v>3.4364261168384879E-3</v>
      </c>
      <c r="I27" s="45">
        <f>+G27/K$26</f>
        <v>2.3021317740227451E-4</v>
      </c>
      <c r="J27" s="9">
        <v>21886</v>
      </c>
      <c r="K27" s="9">
        <v>21719</v>
      </c>
      <c r="L27" s="10">
        <v>0.99236955131134097</v>
      </c>
      <c r="M27" s="11">
        <v>6633</v>
      </c>
      <c r="N27" s="9">
        <v>5057</v>
      </c>
      <c r="O27" s="10">
        <v>0.23283760762465999</v>
      </c>
      <c r="P27" s="11">
        <v>1455</v>
      </c>
      <c r="Q27" s="9">
        <v>1231</v>
      </c>
      <c r="R27" s="10">
        <v>0.24342495550721799</v>
      </c>
      <c r="S27" s="10">
        <v>5.6678484276439997E-2</v>
      </c>
      <c r="T27" s="10">
        <v>6.6992034624061905E-2</v>
      </c>
      <c r="U27" s="10">
        <v>0.21935775667119001</v>
      </c>
      <c r="V27" s="12">
        <v>0</v>
      </c>
      <c r="W27" s="97"/>
      <c r="X27" s="92"/>
      <c r="Y27" s="92"/>
    </row>
    <row r="28" spans="1:25" ht="26.4">
      <c r="A28" s="155"/>
      <c r="B28" s="155"/>
      <c r="C28" s="127"/>
      <c r="D28" s="128" t="s">
        <v>243</v>
      </c>
      <c r="E28" s="8">
        <v>44524.375306562499</v>
      </c>
      <c r="F28" s="43" t="s">
        <v>168</v>
      </c>
      <c r="G28" s="44">
        <v>2</v>
      </c>
      <c r="H28" s="45">
        <f t="shared" ref="H28:H31" si="6">G28/P$26</f>
        <v>1.3745704467353953E-3</v>
      </c>
      <c r="I28" s="45">
        <f t="shared" ref="I28:I31" si="7">+G28/K$26</f>
        <v>9.2085270960909807E-5</v>
      </c>
      <c r="J28" s="9">
        <v>21886</v>
      </c>
      <c r="K28" s="9">
        <v>21719</v>
      </c>
      <c r="L28" s="10">
        <v>0.99236955131134097</v>
      </c>
      <c r="M28" s="11">
        <v>6633</v>
      </c>
      <c r="N28" s="9">
        <v>5057</v>
      </c>
      <c r="O28" s="10">
        <v>0.23283760762465999</v>
      </c>
      <c r="P28" s="11">
        <v>1455</v>
      </c>
      <c r="Q28" s="9">
        <v>1231</v>
      </c>
      <c r="R28" s="10">
        <v>0.24342495550721799</v>
      </c>
      <c r="S28" s="10">
        <v>5.6678484276439997E-2</v>
      </c>
      <c r="T28" s="10">
        <v>6.6992034624061905E-2</v>
      </c>
      <c r="U28" s="10">
        <v>0.21935775667119001</v>
      </c>
      <c r="V28" s="12">
        <v>0</v>
      </c>
      <c r="W28" s="97"/>
      <c r="X28" s="92"/>
      <c r="Y28" s="92"/>
    </row>
    <row r="29" spans="1:25">
      <c r="A29" s="155"/>
      <c r="B29" s="155"/>
      <c r="C29" s="127"/>
      <c r="D29" s="128" t="s">
        <v>243</v>
      </c>
      <c r="E29" s="8">
        <v>44524.375306562499</v>
      </c>
      <c r="F29" s="43" t="s">
        <v>253</v>
      </c>
      <c r="G29" s="44">
        <v>1</v>
      </c>
      <c r="H29" s="45">
        <f t="shared" si="6"/>
        <v>6.8728522336769765E-4</v>
      </c>
      <c r="I29" s="45">
        <f t="shared" si="7"/>
        <v>4.6042635480454904E-5</v>
      </c>
      <c r="J29" s="9">
        <v>21886</v>
      </c>
      <c r="K29" s="9">
        <v>21719</v>
      </c>
      <c r="L29" s="10">
        <v>0.99236955131134097</v>
      </c>
      <c r="M29" s="11">
        <v>6633</v>
      </c>
      <c r="N29" s="9">
        <v>5057</v>
      </c>
      <c r="O29" s="10">
        <v>0.23283760762465999</v>
      </c>
      <c r="P29" s="11">
        <v>1455</v>
      </c>
      <c r="Q29" s="9">
        <v>1231</v>
      </c>
      <c r="R29" s="10">
        <v>0.24342495550721799</v>
      </c>
      <c r="S29" s="10">
        <v>5.6678484276439997E-2</v>
      </c>
      <c r="T29" s="10">
        <v>6.6992034624061905E-2</v>
      </c>
      <c r="U29" s="10">
        <v>0.21935775667119001</v>
      </c>
      <c r="V29" s="12">
        <v>0</v>
      </c>
      <c r="W29" s="97"/>
      <c r="X29" s="92"/>
      <c r="Y29" s="92"/>
    </row>
    <row r="30" spans="1:25">
      <c r="A30" s="155"/>
      <c r="B30" s="155"/>
      <c r="C30" s="127"/>
      <c r="D30" s="128" t="s">
        <v>243</v>
      </c>
      <c r="E30" s="8">
        <v>44524.375306562499</v>
      </c>
      <c r="F30" s="43" t="s">
        <v>52</v>
      </c>
      <c r="G30" s="44">
        <v>2</v>
      </c>
      <c r="H30" s="45">
        <f t="shared" si="6"/>
        <v>1.3745704467353953E-3</v>
      </c>
      <c r="I30" s="45">
        <f t="shared" si="7"/>
        <v>9.2085270960909807E-5</v>
      </c>
      <c r="J30" s="9">
        <v>21886</v>
      </c>
      <c r="K30" s="9">
        <v>21719</v>
      </c>
      <c r="L30" s="10">
        <v>0.99236955131134097</v>
      </c>
      <c r="M30" s="11">
        <v>6633</v>
      </c>
      <c r="N30" s="9">
        <v>5057</v>
      </c>
      <c r="O30" s="10">
        <v>0.23283760762465999</v>
      </c>
      <c r="P30" s="11">
        <v>1455</v>
      </c>
      <c r="Q30" s="9">
        <v>1231</v>
      </c>
      <c r="R30" s="10">
        <v>0.24342495550721799</v>
      </c>
      <c r="S30" s="10">
        <v>5.6678484276439997E-2</v>
      </c>
      <c r="T30" s="10">
        <v>6.6992034624061905E-2</v>
      </c>
      <c r="U30" s="10">
        <v>0.21935775667119001</v>
      </c>
      <c r="V30" s="12">
        <v>0</v>
      </c>
      <c r="W30" s="97"/>
      <c r="X30" s="92"/>
      <c r="Y30" s="92"/>
    </row>
    <row r="31" spans="1:25">
      <c r="A31" s="155"/>
      <c r="B31" s="155"/>
      <c r="C31" s="127"/>
      <c r="D31" s="128" t="s">
        <v>243</v>
      </c>
      <c r="E31" s="8">
        <v>44524.375306562499</v>
      </c>
      <c r="F31" s="43" t="s">
        <v>51</v>
      </c>
      <c r="G31" s="44">
        <v>10</v>
      </c>
      <c r="H31" s="45">
        <f t="shared" si="6"/>
        <v>6.8728522336769758E-3</v>
      </c>
      <c r="I31" s="45">
        <f t="shared" si="7"/>
        <v>4.6042635480454902E-4</v>
      </c>
      <c r="J31" s="9">
        <v>21886</v>
      </c>
      <c r="K31" s="9">
        <v>21719</v>
      </c>
      <c r="L31" s="10">
        <v>0.99236955131134097</v>
      </c>
      <c r="M31" s="11">
        <v>6633</v>
      </c>
      <c r="N31" s="9">
        <v>5057</v>
      </c>
      <c r="O31" s="10">
        <v>0.23283760762465999</v>
      </c>
      <c r="P31" s="11">
        <v>1455</v>
      </c>
      <c r="Q31" s="9">
        <v>1231</v>
      </c>
      <c r="R31" s="10">
        <v>0.24342495550721799</v>
      </c>
      <c r="S31" s="10">
        <v>5.6678484276439997E-2</v>
      </c>
      <c r="T31" s="10">
        <v>6.6992034624061905E-2</v>
      </c>
      <c r="U31" s="10">
        <v>0.21935775667119001</v>
      </c>
      <c r="V31" s="12">
        <v>0</v>
      </c>
      <c r="W31" s="97"/>
      <c r="X31" s="92"/>
      <c r="Y31" s="92"/>
    </row>
    <row r="32" spans="1:25">
      <c r="A32" s="155"/>
      <c r="B32" s="155"/>
      <c r="C32" s="157" t="s">
        <v>34</v>
      </c>
      <c r="D32" s="151"/>
      <c r="E32" s="119" t="s">
        <v>0</v>
      </c>
      <c r="F32" s="119"/>
      <c r="G32" s="119"/>
      <c r="H32" s="119"/>
      <c r="I32" s="119"/>
      <c r="J32" s="20">
        <v>87922</v>
      </c>
      <c r="K32" s="20">
        <v>87089</v>
      </c>
      <c r="L32" s="21">
        <v>0.99052569322808903</v>
      </c>
      <c r="M32" s="22">
        <v>26842</v>
      </c>
      <c r="N32" s="20">
        <v>20070</v>
      </c>
      <c r="O32" s="21">
        <v>0.230453903478051</v>
      </c>
      <c r="P32" s="22">
        <v>5115</v>
      </c>
      <c r="Q32" s="20">
        <v>4203</v>
      </c>
      <c r="R32" s="21">
        <v>0.20941704035874401</v>
      </c>
      <c r="S32" s="21">
        <v>4.82609744054932E-2</v>
      </c>
      <c r="T32" s="21">
        <v>5.8733020243658798E-2</v>
      </c>
      <c r="U32" s="21">
        <v>0.19055957082184599</v>
      </c>
      <c r="V32" s="119" t="s">
        <v>0</v>
      </c>
      <c r="W32" s="119" t="s">
        <v>0</v>
      </c>
      <c r="X32" s="92"/>
      <c r="Y32" s="92"/>
    </row>
    <row r="33" spans="1:25" ht="20.399999999999999">
      <c r="A33" s="155"/>
      <c r="B33" s="155"/>
      <c r="C33" s="118" t="s">
        <v>63</v>
      </c>
      <c r="D33" s="121" t="s">
        <v>245</v>
      </c>
      <c r="E33" s="8">
        <v>44503.583811377299</v>
      </c>
      <c r="F33" s="8"/>
      <c r="G33" s="8"/>
      <c r="H33" s="8"/>
      <c r="I33" s="8"/>
      <c r="J33" s="9">
        <v>6810</v>
      </c>
      <c r="K33" s="9">
        <v>6726</v>
      </c>
      <c r="L33" s="10">
        <v>0.98766519823788501</v>
      </c>
      <c r="M33" s="11">
        <v>3001</v>
      </c>
      <c r="N33" s="9">
        <v>2104</v>
      </c>
      <c r="O33" s="10">
        <v>0.31281593815046099</v>
      </c>
      <c r="P33" s="11">
        <v>41</v>
      </c>
      <c r="Q33" s="9">
        <v>29</v>
      </c>
      <c r="R33" s="10">
        <v>1.37832699619772E-2</v>
      </c>
      <c r="S33" s="10">
        <v>4.3116265239369596E-3</v>
      </c>
      <c r="T33" s="10">
        <v>6.0957478441867399E-3</v>
      </c>
      <c r="U33" s="10">
        <v>1.3662112629123599E-2</v>
      </c>
      <c r="V33" s="12">
        <v>0.7</v>
      </c>
      <c r="W33" s="97" t="s">
        <v>246</v>
      </c>
      <c r="X33" s="92"/>
      <c r="Y33" s="92"/>
    </row>
    <row r="34" spans="1:25" ht="26.4">
      <c r="A34" s="155"/>
      <c r="B34" s="155"/>
      <c r="C34" s="126"/>
      <c r="D34" s="128" t="s">
        <v>245</v>
      </c>
      <c r="E34" s="8">
        <v>44503.583811377299</v>
      </c>
      <c r="F34" s="43" t="s">
        <v>254</v>
      </c>
      <c r="G34" s="44">
        <v>21</v>
      </c>
      <c r="H34" s="45">
        <f>G34/P$33</f>
        <v>0.51219512195121952</v>
      </c>
      <c r="I34" s="45">
        <f>+G34/K$33</f>
        <v>3.1222123104371097E-3</v>
      </c>
      <c r="J34" s="9">
        <v>6810</v>
      </c>
      <c r="K34" s="9">
        <v>6726</v>
      </c>
      <c r="L34" s="10">
        <v>0.98766519823788501</v>
      </c>
      <c r="M34" s="11">
        <v>3001</v>
      </c>
      <c r="N34" s="9">
        <v>2104</v>
      </c>
      <c r="O34" s="10">
        <v>0.31281593815046099</v>
      </c>
      <c r="P34" s="11">
        <v>41</v>
      </c>
      <c r="Q34" s="9">
        <v>29</v>
      </c>
      <c r="R34" s="10">
        <v>1.37832699619772E-2</v>
      </c>
      <c r="S34" s="10">
        <v>4.3116265239369596E-3</v>
      </c>
      <c r="T34" s="10">
        <v>6.0957478441867399E-3</v>
      </c>
      <c r="U34" s="10">
        <v>1.3662112629123599E-2</v>
      </c>
      <c r="V34" s="12">
        <v>0.7</v>
      </c>
      <c r="W34" s="97"/>
      <c r="X34" s="92"/>
      <c r="Y34" s="92"/>
    </row>
    <row r="35" spans="1:25">
      <c r="A35" s="155"/>
      <c r="B35" s="155"/>
      <c r="C35" s="157" t="s">
        <v>66</v>
      </c>
      <c r="D35" s="151"/>
      <c r="E35" s="119" t="s">
        <v>0</v>
      </c>
      <c r="F35" s="119"/>
      <c r="G35" s="119"/>
      <c r="H35" s="119"/>
      <c r="I35" s="119"/>
      <c r="J35" s="20">
        <v>6810</v>
      </c>
      <c r="K35" s="20">
        <v>6726</v>
      </c>
      <c r="L35" s="21">
        <v>0.98766519823788501</v>
      </c>
      <c r="M35" s="22">
        <v>3001</v>
      </c>
      <c r="N35" s="20">
        <v>2104</v>
      </c>
      <c r="O35" s="21">
        <v>0.31281593815046099</v>
      </c>
      <c r="P35" s="22">
        <v>41</v>
      </c>
      <c r="Q35" s="20">
        <v>29</v>
      </c>
      <c r="R35" s="21">
        <v>1.37832699619772E-2</v>
      </c>
      <c r="S35" s="21">
        <v>4.3116265239369596E-3</v>
      </c>
      <c r="T35" s="21">
        <v>6.0957478441867399E-3</v>
      </c>
      <c r="U35" s="21">
        <v>1.3662112629123599E-2</v>
      </c>
      <c r="V35" s="119" t="s">
        <v>0</v>
      </c>
      <c r="W35" s="119" t="s">
        <v>0</v>
      </c>
      <c r="X35" s="92"/>
      <c r="Y35" s="92"/>
    </row>
    <row r="36" spans="1:25" ht="20.399999999999999">
      <c r="A36" s="155"/>
      <c r="B36" s="155"/>
      <c r="C36" s="118" t="s">
        <v>35</v>
      </c>
      <c r="D36" s="121" t="s">
        <v>247</v>
      </c>
      <c r="E36" s="8">
        <v>44508.375457326401</v>
      </c>
      <c r="F36" s="8"/>
      <c r="G36" s="8"/>
      <c r="H36" s="8"/>
      <c r="I36" s="8"/>
      <c r="J36" s="9">
        <v>21847</v>
      </c>
      <c r="K36" s="9">
        <v>21637</v>
      </c>
      <c r="L36" s="10">
        <v>0.99038769625120104</v>
      </c>
      <c r="M36" s="11">
        <v>6105</v>
      </c>
      <c r="N36" s="9">
        <v>4552</v>
      </c>
      <c r="O36" s="10">
        <v>0.21038036696399701</v>
      </c>
      <c r="P36" s="11">
        <v>1657</v>
      </c>
      <c r="Q36" s="9">
        <v>1466</v>
      </c>
      <c r="R36" s="10">
        <v>0.32205623901581698</v>
      </c>
      <c r="S36" s="10">
        <v>6.7754309747192307E-2</v>
      </c>
      <c r="T36" s="10">
        <v>7.6581781208115707E-2</v>
      </c>
      <c r="U36" s="10">
        <v>0.27141687141687099</v>
      </c>
      <c r="V36" s="12">
        <v>0.2</v>
      </c>
      <c r="W36" s="97" t="s">
        <v>248</v>
      </c>
      <c r="X36" s="92"/>
      <c r="Y36" s="92"/>
    </row>
    <row r="37" spans="1:25">
      <c r="A37" s="155"/>
      <c r="B37" s="155"/>
      <c r="C37" s="126"/>
      <c r="D37" s="128" t="s">
        <v>247</v>
      </c>
      <c r="E37" s="8">
        <v>44508.375457326401</v>
      </c>
      <c r="F37" s="43" t="s">
        <v>198</v>
      </c>
      <c r="G37" s="44">
        <v>2</v>
      </c>
      <c r="H37" s="45">
        <f>G37/P$37</f>
        <v>1.2070006035003018E-3</v>
      </c>
      <c r="I37" s="45">
        <f>+G37/K$37</f>
        <v>9.2434256135323756E-5</v>
      </c>
      <c r="J37" s="9">
        <v>21847</v>
      </c>
      <c r="K37" s="9">
        <v>21637</v>
      </c>
      <c r="L37" s="10">
        <v>0.99038769625120104</v>
      </c>
      <c r="M37" s="11">
        <v>6105</v>
      </c>
      <c r="N37" s="9">
        <v>4552</v>
      </c>
      <c r="O37" s="10">
        <v>0.21038036696399701</v>
      </c>
      <c r="P37" s="11">
        <v>1657</v>
      </c>
      <c r="Q37" s="9">
        <v>1466</v>
      </c>
      <c r="R37" s="10">
        <v>0.32205623901581698</v>
      </c>
      <c r="S37" s="10">
        <v>6.7754309747192307E-2</v>
      </c>
      <c r="T37" s="10">
        <v>7.6581781208115707E-2</v>
      </c>
      <c r="U37" s="10">
        <v>0.27141687141687099</v>
      </c>
      <c r="V37" s="12">
        <v>0.2</v>
      </c>
      <c r="W37" s="97"/>
      <c r="X37" s="92"/>
      <c r="Y37" s="92"/>
    </row>
    <row r="38" spans="1:25">
      <c r="A38" s="155"/>
      <c r="B38" s="155"/>
      <c r="C38" s="157" t="s">
        <v>38</v>
      </c>
      <c r="D38" s="151"/>
      <c r="E38" s="119" t="s">
        <v>0</v>
      </c>
      <c r="F38" s="119"/>
      <c r="G38" s="119"/>
      <c r="H38" s="119"/>
      <c r="I38" s="119"/>
      <c r="J38" s="20">
        <v>21847</v>
      </c>
      <c r="K38" s="20">
        <v>21637</v>
      </c>
      <c r="L38" s="21">
        <v>0.99038769625120104</v>
      </c>
      <c r="M38" s="22">
        <v>6105</v>
      </c>
      <c r="N38" s="20">
        <v>4552</v>
      </c>
      <c r="O38" s="21">
        <v>0.21038036696399701</v>
      </c>
      <c r="P38" s="22">
        <v>1657</v>
      </c>
      <c r="Q38" s="20">
        <v>1466</v>
      </c>
      <c r="R38" s="21">
        <v>0.32205623901581698</v>
      </c>
      <c r="S38" s="21">
        <v>6.7754309747192307E-2</v>
      </c>
      <c r="T38" s="21">
        <v>7.6581781208115707E-2</v>
      </c>
      <c r="U38" s="21">
        <v>0.27141687141687099</v>
      </c>
      <c r="V38" s="119" t="s">
        <v>0</v>
      </c>
      <c r="W38" s="119" t="s">
        <v>0</v>
      </c>
      <c r="X38" s="92"/>
      <c r="Y38" s="92"/>
    </row>
    <row r="39" spans="1:25" ht="20.399999999999999">
      <c r="A39" s="155"/>
      <c r="B39" s="155"/>
      <c r="C39" s="118" t="s">
        <v>39</v>
      </c>
      <c r="D39" s="121" t="s">
        <v>249</v>
      </c>
      <c r="E39" s="8">
        <v>44526.375267592601</v>
      </c>
      <c r="F39" s="8"/>
      <c r="G39" s="8"/>
      <c r="H39" s="8"/>
      <c r="I39" s="8"/>
      <c r="J39" s="9">
        <v>18735</v>
      </c>
      <c r="K39" s="9">
        <v>18582</v>
      </c>
      <c r="L39" s="10">
        <v>0.99183346677341899</v>
      </c>
      <c r="M39" s="11">
        <v>5684</v>
      </c>
      <c r="N39" s="9">
        <v>4414</v>
      </c>
      <c r="O39" s="10">
        <v>0.23754170702830699</v>
      </c>
      <c r="P39" s="11">
        <v>1329</v>
      </c>
      <c r="Q39" s="9">
        <v>1164</v>
      </c>
      <c r="R39" s="10">
        <v>0.26370638876302699</v>
      </c>
      <c r="S39" s="10">
        <v>6.2641265741039703E-2</v>
      </c>
      <c r="T39" s="10">
        <v>7.1520826606393306E-2</v>
      </c>
      <c r="U39" s="10">
        <v>0.233814215341309</v>
      </c>
      <c r="V39" s="12">
        <v>0</v>
      </c>
      <c r="W39" s="97" t="s">
        <v>250</v>
      </c>
      <c r="X39" s="92"/>
      <c r="Y39" s="92"/>
    </row>
    <row r="40" spans="1:25">
      <c r="A40" s="155"/>
      <c r="B40" s="155"/>
      <c r="C40" s="126"/>
      <c r="D40" s="128" t="s">
        <v>249</v>
      </c>
      <c r="E40" s="8">
        <v>44526.375267592601</v>
      </c>
      <c r="F40" s="43" t="s">
        <v>54</v>
      </c>
      <c r="G40" s="44">
        <v>11</v>
      </c>
      <c r="H40" s="45">
        <f>G40/P$39</f>
        <v>8.2768999247554553E-3</v>
      </c>
      <c r="I40" s="45">
        <f>+G40/K$39</f>
        <v>5.9197072435690458E-4</v>
      </c>
      <c r="J40" s="9">
        <v>18735</v>
      </c>
      <c r="K40" s="9">
        <v>18582</v>
      </c>
      <c r="L40" s="10">
        <v>0.99183346677341899</v>
      </c>
      <c r="M40" s="11">
        <v>5684</v>
      </c>
      <c r="N40" s="9">
        <v>4414</v>
      </c>
      <c r="O40" s="10">
        <v>0.23754170702830699</v>
      </c>
      <c r="P40" s="11">
        <v>1329</v>
      </c>
      <c r="Q40" s="9">
        <v>1164</v>
      </c>
      <c r="R40" s="10">
        <v>0.26370638876302699</v>
      </c>
      <c r="S40" s="10">
        <v>6.2641265741039703E-2</v>
      </c>
      <c r="T40" s="10">
        <v>7.1520826606393306E-2</v>
      </c>
      <c r="U40" s="10">
        <v>0.233814215341309</v>
      </c>
      <c r="V40" s="12">
        <v>0</v>
      </c>
      <c r="W40" s="97"/>
      <c r="X40" s="92"/>
      <c r="Y40" s="92"/>
    </row>
    <row r="41" spans="1:25">
      <c r="A41" s="155"/>
      <c r="B41" s="155"/>
      <c r="C41" s="126"/>
      <c r="D41" s="128" t="s">
        <v>249</v>
      </c>
      <c r="E41" s="8">
        <v>44526.375267592601</v>
      </c>
      <c r="F41" s="43" t="s">
        <v>198</v>
      </c>
      <c r="G41" s="44">
        <v>0</v>
      </c>
      <c r="H41" s="45">
        <f>G41/P$39</f>
        <v>0</v>
      </c>
      <c r="I41" s="45">
        <f>+G41/K$39</f>
        <v>0</v>
      </c>
      <c r="J41" s="9">
        <v>18735</v>
      </c>
      <c r="K41" s="9">
        <v>18582</v>
      </c>
      <c r="L41" s="10">
        <v>0.99183346677341899</v>
      </c>
      <c r="M41" s="11">
        <v>5684</v>
      </c>
      <c r="N41" s="9">
        <v>4414</v>
      </c>
      <c r="O41" s="10">
        <v>0.23754170702830699</v>
      </c>
      <c r="P41" s="11">
        <v>1329</v>
      </c>
      <c r="Q41" s="9">
        <v>1164</v>
      </c>
      <c r="R41" s="10">
        <v>0.26370638876302699</v>
      </c>
      <c r="S41" s="10">
        <v>6.2641265741039703E-2</v>
      </c>
      <c r="T41" s="10">
        <v>7.1520826606393306E-2</v>
      </c>
      <c r="U41" s="10">
        <v>0.233814215341309</v>
      </c>
      <c r="V41" s="12">
        <v>0</v>
      </c>
      <c r="W41" s="97"/>
      <c r="X41" s="92"/>
      <c r="Y41" s="92"/>
    </row>
    <row r="42" spans="1:25">
      <c r="A42" s="155"/>
      <c r="B42" s="156"/>
      <c r="C42" s="157" t="s">
        <v>42</v>
      </c>
      <c r="D42" s="151"/>
      <c r="E42" s="119" t="s">
        <v>0</v>
      </c>
      <c r="F42" s="119"/>
      <c r="G42" s="119"/>
      <c r="H42" s="119"/>
      <c r="I42" s="119"/>
      <c r="J42" s="20">
        <v>18735</v>
      </c>
      <c r="K42" s="20">
        <v>18582</v>
      </c>
      <c r="L42" s="21">
        <v>0.99183346677341899</v>
      </c>
      <c r="M42" s="22">
        <v>5684</v>
      </c>
      <c r="N42" s="20">
        <v>4414</v>
      </c>
      <c r="O42" s="21">
        <v>0.23754170702830699</v>
      </c>
      <c r="P42" s="22">
        <v>1329</v>
      </c>
      <c r="Q42" s="20">
        <v>1164</v>
      </c>
      <c r="R42" s="21">
        <v>0.26370638876302699</v>
      </c>
      <c r="S42" s="21">
        <v>6.2641265741039703E-2</v>
      </c>
      <c r="T42" s="21">
        <v>7.1520826606393306E-2</v>
      </c>
      <c r="U42" s="21">
        <v>0.233814215341309</v>
      </c>
      <c r="V42" s="119" t="s">
        <v>0</v>
      </c>
      <c r="W42" s="119" t="s">
        <v>0</v>
      </c>
      <c r="X42" s="92"/>
      <c r="Y42" s="92"/>
    </row>
    <row r="43" spans="1:25">
      <c r="A43" s="156"/>
      <c r="B43" s="158" t="s">
        <v>251</v>
      </c>
      <c r="C43" s="150"/>
      <c r="D43" s="151"/>
      <c r="E43" s="100" t="s">
        <v>0</v>
      </c>
      <c r="F43" s="100"/>
      <c r="G43" s="100"/>
      <c r="H43" s="100"/>
      <c r="I43" s="100"/>
      <c r="J43" s="25">
        <v>135314</v>
      </c>
      <c r="K43" s="25">
        <v>134034</v>
      </c>
      <c r="L43" s="26">
        <v>0.99054052056697806</v>
      </c>
      <c r="M43" s="27">
        <v>41632</v>
      </c>
      <c r="N43" s="25">
        <v>31140</v>
      </c>
      <c r="O43" s="26">
        <v>0.232329110524195</v>
      </c>
      <c r="P43" s="27">
        <v>8142</v>
      </c>
      <c r="Q43" s="25">
        <v>6862</v>
      </c>
      <c r="R43" s="26">
        <v>0.22035966602440599</v>
      </c>
      <c r="S43" s="26">
        <v>5.1195965202859003E-2</v>
      </c>
      <c r="T43" s="26">
        <v>6.0745780921258798E-2</v>
      </c>
      <c r="U43" s="26">
        <v>0.195570714834743</v>
      </c>
      <c r="V43" s="100" t="s">
        <v>0</v>
      </c>
      <c r="W43" s="100" t="s">
        <v>0</v>
      </c>
      <c r="X43" s="92"/>
      <c r="Y43" s="92"/>
    </row>
    <row r="44" spans="1:25">
      <c r="A44" s="149" t="s">
        <v>72</v>
      </c>
      <c r="B44" s="150"/>
      <c r="C44" s="150"/>
      <c r="D44" s="151"/>
      <c r="E44" s="116" t="s">
        <v>0</v>
      </c>
      <c r="F44" s="116"/>
      <c r="G44" s="116"/>
      <c r="H44" s="116"/>
      <c r="I44" s="116"/>
      <c r="J44" s="29">
        <v>135314</v>
      </c>
      <c r="K44" s="29">
        <v>134034</v>
      </c>
      <c r="L44" s="30">
        <v>0.99054052056697806</v>
      </c>
      <c r="M44" s="31">
        <v>41632</v>
      </c>
      <c r="N44" s="29">
        <v>31140</v>
      </c>
      <c r="O44" s="30">
        <v>0.232329110524195</v>
      </c>
      <c r="P44" s="31">
        <v>8142</v>
      </c>
      <c r="Q44" s="29">
        <v>6862</v>
      </c>
      <c r="R44" s="30">
        <v>0.22035966602440599</v>
      </c>
      <c r="S44" s="30">
        <v>5.1195965202859003E-2</v>
      </c>
      <c r="T44" s="30">
        <v>6.0745780921258798E-2</v>
      </c>
      <c r="U44" s="30">
        <v>0.195570714834743</v>
      </c>
      <c r="V44" s="116" t="s">
        <v>0</v>
      </c>
      <c r="W44" s="116" t="s">
        <v>0</v>
      </c>
      <c r="X44" s="92"/>
      <c r="Y44" s="92"/>
    </row>
    <row r="45" spans="1:25">
      <c r="A45" s="152" t="s">
        <v>73</v>
      </c>
      <c r="B45" s="150"/>
      <c r="C45" s="150"/>
      <c r="D45" s="151"/>
      <c r="E45" s="117" t="s">
        <v>0</v>
      </c>
      <c r="F45" s="117"/>
      <c r="G45" s="117"/>
      <c r="H45" s="117"/>
      <c r="I45" s="117"/>
      <c r="J45" s="33">
        <v>135314</v>
      </c>
      <c r="K45" s="33">
        <v>134034</v>
      </c>
      <c r="L45" s="34">
        <v>0.99054052056697806</v>
      </c>
      <c r="M45" s="35">
        <v>41632</v>
      </c>
      <c r="N45" s="33">
        <v>31140</v>
      </c>
      <c r="O45" s="34">
        <v>0.232329110524195</v>
      </c>
      <c r="P45" s="35">
        <v>8142</v>
      </c>
      <c r="Q45" s="33">
        <v>6862</v>
      </c>
      <c r="R45" s="34">
        <v>0.22035966602440599</v>
      </c>
      <c r="S45" s="34">
        <v>5.1195965202859003E-2</v>
      </c>
      <c r="T45" s="34">
        <v>6.0745780921258798E-2</v>
      </c>
      <c r="U45" s="34">
        <v>0.195570714834743</v>
      </c>
      <c r="V45" s="117" t="s">
        <v>0</v>
      </c>
      <c r="W45" s="117" t="s">
        <v>0</v>
      </c>
      <c r="X45" s="92"/>
      <c r="Y45" s="92"/>
    </row>
    <row r="46" spans="1:25" ht="0" hidden="1" customHeight="1"/>
  </sheetData>
  <autoFilter ref="C3:W3" xr:uid="{68F5A2CB-48D9-431F-A0D4-5F877F5434A2}"/>
  <mergeCells count="11">
    <mergeCell ref="A44:D44"/>
    <mergeCell ref="A45:D45"/>
    <mergeCell ref="A2:E2"/>
    <mergeCell ref="A4:A43"/>
    <mergeCell ref="B4:B42"/>
    <mergeCell ref="C4:C26"/>
    <mergeCell ref="C32:D32"/>
    <mergeCell ref="C35:D35"/>
    <mergeCell ref="C38:D38"/>
    <mergeCell ref="C42:D42"/>
    <mergeCell ref="B43:D43"/>
  </mergeCells>
  <hyperlinks>
    <hyperlink ref="D4" r:id="rId1" xr:uid="{CFB99830-6596-47E3-8C9C-DC91E9A89322}"/>
    <hyperlink ref="D12" r:id="rId2" xr:uid="{DAC4D9D2-4B1F-4BCF-AE86-6781BAB81B80}"/>
    <hyperlink ref="D19" r:id="rId3" xr:uid="{94FDDB45-A7E0-4B78-B3FD-6FF466BBAF5C}"/>
    <hyperlink ref="D26" r:id="rId4" xr:uid="{46267728-FD44-44C2-B81F-04ACD5982961}"/>
    <hyperlink ref="D33" r:id="rId5" xr:uid="{7226B3A0-3302-4BB1-B306-45814700858D}"/>
    <hyperlink ref="D36" r:id="rId6" xr:uid="{DD178B2F-6EF7-4F7D-ACE3-14E4EA326A1F}"/>
    <hyperlink ref="D39" r:id="rId7" xr:uid="{3F45C0F3-1416-4B18-A3AE-3B7F1EAFAF86}"/>
    <hyperlink ref="D5" r:id="rId8" xr:uid="{F4B67C49-F0FE-43E8-90AE-63181D499736}"/>
    <hyperlink ref="D6" r:id="rId9" xr:uid="{AC67AE6C-6413-4A6C-8970-25245EBA7759}"/>
    <hyperlink ref="D7" r:id="rId10" xr:uid="{5C43FD20-05D2-45C7-BB4D-B189CE0EE935}"/>
    <hyperlink ref="D8" r:id="rId11" xr:uid="{AD140960-0CB9-4BE0-B76E-8FF66354500C}"/>
    <hyperlink ref="D9" r:id="rId12" xr:uid="{7E2C0725-396A-4022-A9A3-11958BCE5D6A}"/>
    <hyperlink ref="D10" r:id="rId13" xr:uid="{42315B44-B896-4967-8FBD-9460E9E0FDAB}"/>
    <hyperlink ref="D13" r:id="rId14" xr:uid="{13826D90-6D96-4A27-9023-F0FF3A46F5FC}"/>
    <hyperlink ref="D14" r:id="rId15" xr:uid="{2EF09C72-27C4-4F8B-A68C-4CAE659EE080}"/>
    <hyperlink ref="D15" r:id="rId16" xr:uid="{A919700A-4E2C-436C-B3EB-C1AB652D066A}"/>
    <hyperlink ref="D16" r:id="rId17" xr:uid="{987EE793-C77C-4603-BFBD-112E36DFAA1E}"/>
    <hyperlink ref="D17" r:id="rId18" xr:uid="{49524570-FA42-46C7-A8E2-A5A3AB31F11E}"/>
    <hyperlink ref="D20" r:id="rId19" xr:uid="{B44F2C67-6A82-4447-9666-536949835ACD}"/>
    <hyperlink ref="D21" r:id="rId20" xr:uid="{4C6CC65D-271A-4E2B-941E-8EC37C35D243}"/>
    <hyperlink ref="D22" r:id="rId21" xr:uid="{33B15068-F30F-4775-BD10-0D0720029B93}"/>
    <hyperlink ref="D23" r:id="rId22" xr:uid="{7741D479-8B0F-4CB7-A6C6-58811316C48F}"/>
    <hyperlink ref="D24" r:id="rId23" xr:uid="{575F2BE7-2441-4B3C-926B-9BDFC004220A}"/>
    <hyperlink ref="D27" r:id="rId24" xr:uid="{C80F1CF6-F9B0-4DA5-BF28-B1197A3CE49C}"/>
    <hyperlink ref="D28" r:id="rId25" xr:uid="{ACF4B057-7146-4AF0-AE71-448D4C4F15A6}"/>
    <hyperlink ref="D29" r:id="rId26" xr:uid="{7DF5C28A-B217-4034-9E7A-C0AD6246D830}"/>
    <hyperlink ref="D30" r:id="rId27" xr:uid="{F379F63C-BAE1-4B6E-9623-0BD9F142319D}"/>
    <hyperlink ref="D31" r:id="rId28" xr:uid="{FF1DD887-BFA1-4FD4-A9AF-DA8C8E58F0F9}"/>
    <hyperlink ref="D34" r:id="rId29" xr:uid="{FB86DE72-52A3-432B-A50A-C7F5F4C87A92}"/>
    <hyperlink ref="D37" r:id="rId30" xr:uid="{6363DF04-1E03-4061-8E48-BADFF525A5E6}"/>
    <hyperlink ref="D40" r:id="rId31" xr:uid="{F7C861BE-1A9D-4784-8114-8F75036336B0}"/>
    <hyperlink ref="D41" r:id="rId32" xr:uid="{4FDE31EB-7999-402C-99FD-2F6DCF07BBC3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96456-7CD0-412D-9D4F-53F628AFB80B}">
  <dimension ref="A1:Y42"/>
  <sheetViews>
    <sheetView tabSelected="1" workbookViewId="0">
      <selection activeCell="A3" sqref="A3:W3"/>
    </sheetView>
  </sheetViews>
  <sheetFormatPr defaultRowHeight="14.4"/>
  <cols>
    <col min="1" max="1" width="13.6640625" style="165" customWidth="1"/>
    <col min="2" max="2" width="8" style="165" customWidth="1"/>
    <col min="3" max="3" width="15.77734375" style="165" customWidth="1"/>
    <col min="4" max="4" width="34.33203125" style="165" customWidth="1"/>
    <col min="5" max="9" width="9.5546875" style="165" customWidth="1"/>
    <col min="10" max="11" width="8.88671875" style="165"/>
    <col min="12" max="12" width="9.21875" style="165" customWidth="1"/>
    <col min="13" max="15" width="8.88671875" style="165"/>
    <col min="16" max="17" width="8.21875" style="165" customWidth="1"/>
    <col min="18" max="18" width="6.88671875" style="165" customWidth="1"/>
    <col min="19" max="20" width="8.21875" style="165" customWidth="1"/>
    <col min="21" max="22" width="6.88671875" style="165" customWidth="1"/>
    <col min="23" max="23" width="37.5546875" style="165" customWidth="1"/>
    <col min="24" max="24" width="5.88671875" style="165" customWidth="1"/>
    <col min="25" max="25" width="255" style="165" customWidth="1"/>
    <col min="26" max="16384" width="8.88671875" style="165"/>
  </cols>
  <sheetData>
    <row r="1" spans="1:25" ht="1.05" customHeight="1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</row>
    <row r="2" spans="1:25" s="42" customFormat="1" ht="42" customHeight="1">
      <c r="A2" s="131" t="s">
        <v>271</v>
      </c>
      <c r="B2" s="132"/>
      <c r="C2" s="132"/>
      <c r="D2" s="132"/>
      <c r="E2" s="132"/>
      <c r="F2" s="40" t="s">
        <v>0</v>
      </c>
      <c r="G2" s="40"/>
      <c r="H2" s="40"/>
      <c r="I2" s="40"/>
      <c r="J2" s="40"/>
      <c r="K2" s="40" t="s">
        <v>0</v>
      </c>
      <c r="L2" s="40" t="s">
        <v>0</v>
      </c>
      <c r="M2" s="40" t="s">
        <v>0</v>
      </c>
      <c r="N2" s="41" t="s">
        <v>0</v>
      </c>
      <c r="O2" s="40" t="s">
        <v>0</v>
      </c>
      <c r="P2" s="41" t="s">
        <v>0</v>
      </c>
      <c r="Q2" s="41" t="s">
        <v>0</v>
      </c>
      <c r="R2" s="40" t="s">
        <v>0</v>
      </c>
      <c r="S2" s="41" t="s">
        <v>0</v>
      </c>
      <c r="T2" s="41" t="s">
        <v>0</v>
      </c>
      <c r="U2" s="41" t="s">
        <v>0</v>
      </c>
      <c r="V2" s="41" t="s">
        <v>0</v>
      </c>
      <c r="W2" s="40" t="s">
        <v>0</v>
      </c>
      <c r="X2" s="40" t="s">
        <v>0</v>
      </c>
    </row>
    <row r="3" spans="1:25" ht="31.8">
      <c r="A3" s="166" t="s">
        <v>1</v>
      </c>
      <c r="B3" s="167" t="s">
        <v>2</v>
      </c>
      <c r="C3" s="166" t="s">
        <v>3</v>
      </c>
      <c r="D3" s="166" t="s">
        <v>4</v>
      </c>
      <c r="E3" s="167" t="s">
        <v>5</v>
      </c>
      <c r="F3" s="37" t="s">
        <v>46</v>
      </c>
      <c r="G3" s="38" t="s">
        <v>47</v>
      </c>
      <c r="H3" s="39" t="s">
        <v>48</v>
      </c>
      <c r="I3" s="39" t="s">
        <v>49</v>
      </c>
      <c r="J3" s="167" t="s">
        <v>6</v>
      </c>
      <c r="K3" s="167" t="s">
        <v>7</v>
      </c>
      <c r="L3" s="167" t="s">
        <v>8</v>
      </c>
      <c r="M3" s="167" t="s">
        <v>11</v>
      </c>
      <c r="N3" s="167" t="s">
        <v>9</v>
      </c>
      <c r="O3" s="167" t="s">
        <v>255</v>
      </c>
      <c r="P3" s="167" t="s">
        <v>15</v>
      </c>
      <c r="Q3" s="167" t="s">
        <v>12</v>
      </c>
      <c r="R3" s="167" t="s">
        <v>257</v>
      </c>
      <c r="S3" s="167" t="s">
        <v>256</v>
      </c>
      <c r="T3" s="167" t="s">
        <v>16</v>
      </c>
      <c r="U3" s="167" t="s">
        <v>17</v>
      </c>
      <c r="V3" s="167" t="s">
        <v>20</v>
      </c>
      <c r="W3" s="167" t="s">
        <v>21</v>
      </c>
      <c r="X3" s="164"/>
      <c r="Y3" s="164"/>
    </row>
    <row r="4" spans="1:25">
      <c r="A4" s="168" t="s">
        <v>22</v>
      </c>
      <c r="B4" s="169">
        <v>44531</v>
      </c>
      <c r="C4" s="168" t="s">
        <v>23</v>
      </c>
      <c r="D4" s="170" t="s">
        <v>258</v>
      </c>
      <c r="E4" s="171">
        <v>44531.472290277801</v>
      </c>
      <c r="F4" s="171"/>
      <c r="G4" s="171"/>
      <c r="H4" s="171"/>
      <c r="I4" s="171"/>
      <c r="J4" s="172">
        <v>21843</v>
      </c>
      <c r="K4" s="172">
        <v>21690</v>
      </c>
      <c r="L4" s="173">
        <v>0.99299546765554203</v>
      </c>
      <c r="M4" s="174">
        <v>6546</v>
      </c>
      <c r="N4" s="172">
        <v>5011</v>
      </c>
      <c r="O4" s="173">
        <v>0.23102812355924399</v>
      </c>
      <c r="P4" s="174">
        <v>1556</v>
      </c>
      <c r="Q4" s="172">
        <v>1329</v>
      </c>
      <c r="R4" s="173">
        <v>0.26521652364797399</v>
      </c>
      <c r="S4" s="173">
        <v>6.1272475795297397E-2</v>
      </c>
      <c r="T4" s="173">
        <v>7.1738128169663407E-2</v>
      </c>
      <c r="U4" s="173">
        <v>0.237702413687748</v>
      </c>
      <c r="V4" s="175">
        <v>0</v>
      </c>
      <c r="W4" s="176" t="s">
        <v>259</v>
      </c>
      <c r="X4" s="164"/>
      <c r="Y4" s="164"/>
    </row>
    <row r="5" spans="1:25" ht="26.4">
      <c r="A5" s="202"/>
      <c r="B5" s="203"/>
      <c r="C5" s="202"/>
      <c r="D5" s="170" t="s">
        <v>258</v>
      </c>
      <c r="E5" s="171">
        <v>44531.472290277801</v>
      </c>
      <c r="F5" s="43" t="s">
        <v>168</v>
      </c>
      <c r="G5" s="44">
        <v>0</v>
      </c>
      <c r="H5" s="45">
        <f>G5/P$4</f>
        <v>0</v>
      </c>
      <c r="I5" s="45">
        <f>+G5/K$4</f>
        <v>0</v>
      </c>
      <c r="J5" s="172">
        <v>21843</v>
      </c>
      <c r="K5" s="172">
        <v>21690</v>
      </c>
      <c r="L5" s="173">
        <v>0.99299546765554203</v>
      </c>
      <c r="M5" s="174">
        <v>6546</v>
      </c>
      <c r="N5" s="172">
        <v>5011</v>
      </c>
      <c r="O5" s="173">
        <v>0.23102812355924399</v>
      </c>
      <c r="P5" s="174">
        <v>1556</v>
      </c>
      <c r="Q5" s="172">
        <v>1329</v>
      </c>
      <c r="R5" s="173">
        <v>0.26521652364797399</v>
      </c>
      <c r="S5" s="173">
        <v>6.1272475795297397E-2</v>
      </c>
      <c r="T5" s="173">
        <v>7.1738128169663407E-2</v>
      </c>
      <c r="U5" s="173">
        <v>0.237702413687748</v>
      </c>
      <c r="V5" s="175">
        <v>0</v>
      </c>
      <c r="W5" s="176"/>
      <c r="X5" s="164"/>
      <c r="Y5" s="164"/>
    </row>
    <row r="6" spans="1:25">
      <c r="A6" s="202"/>
      <c r="B6" s="203"/>
      <c r="C6" s="202"/>
      <c r="D6" s="170" t="s">
        <v>258</v>
      </c>
      <c r="E6" s="171">
        <v>44531.472290277801</v>
      </c>
      <c r="F6" s="43" t="s">
        <v>51</v>
      </c>
      <c r="G6" s="44">
        <v>3</v>
      </c>
      <c r="H6" s="45">
        <f t="shared" ref="H6:H9" si="0">G6/P$4</f>
        <v>1.9280205655526992E-3</v>
      </c>
      <c r="I6" s="45">
        <f t="shared" ref="I6:I9" si="1">+G6/K$4</f>
        <v>1.3831258644536652E-4</v>
      </c>
      <c r="J6" s="172">
        <v>21843</v>
      </c>
      <c r="K6" s="172">
        <v>21690</v>
      </c>
      <c r="L6" s="173">
        <v>0.99299546765554203</v>
      </c>
      <c r="M6" s="174">
        <v>6546</v>
      </c>
      <c r="N6" s="172">
        <v>5011</v>
      </c>
      <c r="O6" s="173">
        <v>0.23102812355924399</v>
      </c>
      <c r="P6" s="174">
        <v>1556</v>
      </c>
      <c r="Q6" s="172">
        <v>1329</v>
      </c>
      <c r="R6" s="173">
        <v>0.26521652364797399</v>
      </c>
      <c r="S6" s="173">
        <v>6.1272475795297397E-2</v>
      </c>
      <c r="T6" s="173">
        <v>7.1738128169663407E-2</v>
      </c>
      <c r="U6" s="173">
        <v>0.237702413687748</v>
      </c>
      <c r="V6" s="175">
        <v>0</v>
      </c>
      <c r="W6" s="176"/>
      <c r="X6" s="164"/>
      <c r="Y6" s="164"/>
    </row>
    <row r="7" spans="1:25">
      <c r="A7" s="202"/>
      <c r="B7" s="203"/>
      <c r="C7" s="202"/>
      <c r="D7" s="170" t="s">
        <v>258</v>
      </c>
      <c r="E7" s="171">
        <v>44531.472290277801</v>
      </c>
      <c r="F7" s="43" t="s">
        <v>52</v>
      </c>
      <c r="G7" s="44">
        <v>2</v>
      </c>
      <c r="H7" s="45">
        <f t="shared" si="0"/>
        <v>1.2853470437017994E-3</v>
      </c>
      <c r="I7" s="45">
        <f t="shared" si="1"/>
        <v>9.2208390963577683E-5</v>
      </c>
      <c r="J7" s="172">
        <v>21843</v>
      </c>
      <c r="K7" s="172">
        <v>21690</v>
      </c>
      <c r="L7" s="173">
        <v>0.99299546765554203</v>
      </c>
      <c r="M7" s="174">
        <v>6546</v>
      </c>
      <c r="N7" s="172">
        <v>5011</v>
      </c>
      <c r="O7" s="173">
        <v>0.23102812355924399</v>
      </c>
      <c r="P7" s="174">
        <v>1556</v>
      </c>
      <c r="Q7" s="172">
        <v>1329</v>
      </c>
      <c r="R7" s="173">
        <v>0.26521652364797399</v>
      </c>
      <c r="S7" s="173">
        <v>6.1272475795297397E-2</v>
      </c>
      <c r="T7" s="173">
        <v>7.1738128169663407E-2</v>
      </c>
      <c r="U7" s="173">
        <v>0.237702413687748</v>
      </c>
      <c r="V7" s="175">
        <v>0</v>
      </c>
      <c r="W7" s="176"/>
      <c r="X7" s="164"/>
      <c r="Y7" s="164"/>
    </row>
    <row r="8" spans="1:25">
      <c r="A8" s="202"/>
      <c r="B8" s="203"/>
      <c r="C8" s="202"/>
      <c r="D8" s="170" t="s">
        <v>258</v>
      </c>
      <c r="E8" s="171">
        <v>44531.472290277801</v>
      </c>
      <c r="F8" s="43" t="s">
        <v>272</v>
      </c>
      <c r="G8" s="44">
        <v>2</v>
      </c>
      <c r="H8" s="45">
        <f t="shared" si="0"/>
        <v>1.2853470437017994E-3</v>
      </c>
      <c r="I8" s="45">
        <f t="shared" si="1"/>
        <v>9.2208390963577683E-5</v>
      </c>
      <c r="J8" s="172">
        <v>21843</v>
      </c>
      <c r="K8" s="172">
        <v>21690</v>
      </c>
      <c r="L8" s="173">
        <v>0.99299546765554203</v>
      </c>
      <c r="M8" s="174">
        <v>6546</v>
      </c>
      <c r="N8" s="172">
        <v>5011</v>
      </c>
      <c r="O8" s="173">
        <v>0.23102812355924399</v>
      </c>
      <c r="P8" s="174">
        <v>1556</v>
      </c>
      <c r="Q8" s="172">
        <v>1329</v>
      </c>
      <c r="R8" s="173">
        <v>0.26521652364797399</v>
      </c>
      <c r="S8" s="173">
        <v>6.1272475795297397E-2</v>
      </c>
      <c r="T8" s="173">
        <v>7.1738128169663407E-2</v>
      </c>
      <c r="U8" s="173">
        <v>0.237702413687748</v>
      </c>
      <c r="V8" s="175">
        <v>0</v>
      </c>
      <c r="W8" s="176"/>
      <c r="X8" s="164"/>
      <c r="Y8" s="164"/>
    </row>
    <row r="9" spans="1:25">
      <c r="A9" s="202"/>
      <c r="B9" s="203"/>
      <c r="C9" s="202"/>
      <c r="D9" s="170" t="s">
        <v>258</v>
      </c>
      <c r="E9" s="171">
        <v>44531.472290277801</v>
      </c>
      <c r="F9" s="43" t="s">
        <v>198</v>
      </c>
      <c r="G9" s="44">
        <v>0</v>
      </c>
      <c r="H9" s="45">
        <f t="shared" si="0"/>
        <v>0</v>
      </c>
      <c r="I9" s="45">
        <f t="shared" si="1"/>
        <v>0</v>
      </c>
      <c r="J9" s="172">
        <v>21843</v>
      </c>
      <c r="K9" s="172">
        <v>21690</v>
      </c>
      <c r="L9" s="173">
        <v>0.99299546765554203</v>
      </c>
      <c r="M9" s="174">
        <v>6546</v>
      </c>
      <c r="N9" s="172">
        <v>5011</v>
      </c>
      <c r="O9" s="173">
        <v>0.23102812355924399</v>
      </c>
      <c r="P9" s="174">
        <v>1556</v>
      </c>
      <c r="Q9" s="172">
        <v>1329</v>
      </c>
      <c r="R9" s="173">
        <v>0.26521652364797399</v>
      </c>
      <c r="S9" s="173">
        <v>6.1272475795297397E-2</v>
      </c>
      <c r="T9" s="173">
        <v>7.1738128169663407E-2</v>
      </c>
      <c r="U9" s="173">
        <v>0.237702413687748</v>
      </c>
      <c r="V9" s="175">
        <v>0</v>
      </c>
      <c r="W9" s="176"/>
      <c r="X9" s="164"/>
      <c r="Y9" s="164"/>
    </row>
    <row r="10" spans="1:25">
      <c r="A10" s="202"/>
      <c r="B10" s="203"/>
      <c r="C10" s="202"/>
      <c r="D10" s="170"/>
      <c r="E10" s="171"/>
      <c r="F10" s="171"/>
      <c r="G10" s="171"/>
      <c r="H10" s="171"/>
      <c r="I10" s="171"/>
      <c r="J10" s="172"/>
      <c r="K10" s="172"/>
      <c r="L10" s="173"/>
      <c r="M10" s="174"/>
      <c r="N10" s="172"/>
      <c r="O10" s="173"/>
      <c r="P10" s="174"/>
      <c r="Q10" s="172"/>
      <c r="R10" s="173"/>
      <c r="S10" s="173"/>
      <c r="T10" s="173"/>
      <c r="U10" s="173"/>
      <c r="V10" s="175"/>
      <c r="W10" s="176"/>
      <c r="X10" s="164"/>
      <c r="Y10" s="164"/>
    </row>
    <row r="11" spans="1:25" ht="20.399999999999999">
      <c r="A11" s="177"/>
      <c r="B11" s="177"/>
      <c r="C11" s="177"/>
      <c r="D11" s="170" t="s">
        <v>260</v>
      </c>
      <c r="E11" s="171">
        <v>44538.3758024653</v>
      </c>
      <c r="F11" s="171"/>
      <c r="G11" s="171"/>
      <c r="H11" s="171"/>
      <c r="I11" s="171"/>
      <c r="J11" s="172">
        <v>21798</v>
      </c>
      <c r="K11" s="172">
        <v>21659</v>
      </c>
      <c r="L11" s="173">
        <v>0.993623268189742</v>
      </c>
      <c r="M11" s="174">
        <v>7189</v>
      </c>
      <c r="N11" s="172">
        <v>5511</v>
      </c>
      <c r="O11" s="173">
        <v>0.25444388014220398</v>
      </c>
      <c r="P11" s="174">
        <v>1830</v>
      </c>
      <c r="Q11" s="172">
        <v>1503</v>
      </c>
      <c r="R11" s="173">
        <v>0.27272727272727298</v>
      </c>
      <c r="S11" s="173">
        <v>6.9393785493328405E-2</v>
      </c>
      <c r="T11" s="173">
        <v>8.4491435430998699E-2</v>
      </c>
      <c r="U11" s="173">
        <v>0.25455557101126702</v>
      </c>
      <c r="V11" s="175">
        <v>0</v>
      </c>
      <c r="W11" s="176" t="s">
        <v>261</v>
      </c>
      <c r="X11" s="164"/>
      <c r="Y11" s="164"/>
    </row>
    <row r="12" spans="1:25" ht="26.4">
      <c r="A12" s="177"/>
      <c r="B12" s="177"/>
      <c r="C12" s="177"/>
      <c r="D12" s="170" t="s">
        <v>260</v>
      </c>
      <c r="E12" s="171">
        <v>44538.3758024653</v>
      </c>
      <c r="F12" s="43" t="s">
        <v>168</v>
      </c>
      <c r="G12" s="44">
        <v>3</v>
      </c>
      <c r="H12" s="45">
        <f>G12/P$11</f>
        <v>1.639344262295082E-3</v>
      </c>
      <c r="I12" s="45">
        <f>+G12/K$11</f>
        <v>1.3851054988688304E-4</v>
      </c>
      <c r="J12" s="172">
        <v>21798</v>
      </c>
      <c r="K12" s="172">
        <v>21659</v>
      </c>
      <c r="L12" s="173">
        <v>0.993623268189742</v>
      </c>
      <c r="M12" s="174">
        <v>7189</v>
      </c>
      <c r="N12" s="172">
        <v>5511</v>
      </c>
      <c r="O12" s="173">
        <v>0.25444388014220398</v>
      </c>
      <c r="P12" s="174">
        <v>1830</v>
      </c>
      <c r="Q12" s="172">
        <v>1503</v>
      </c>
      <c r="R12" s="173">
        <v>0.27272727272727298</v>
      </c>
      <c r="S12" s="173">
        <v>6.9393785493328405E-2</v>
      </c>
      <c r="T12" s="173">
        <v>8.4491435430998699E-2</v>
      </c>
      <c r="U12" s="173">
        <v>0.25455557101126702</v>
      </c>
      <c r="V12" s="175">
        <v>0</v>
      </c>
      <c r="W12" s="176"/>
      <c r="X12" s="164"/>
      <c r="Y12" s="164"/>
    </row>
    <row r="13" spans="1:25">
      <c r="A13" s="177"/>
      <c r="B13" s="177"/>
      <c r="C13" s="177"/>
      <c r="D13" s="170" t="s">
        <v>260</v>
      </c>
      <c r="E13" s="171">
        <v>44538.3758024653</v>
      </c>
      <c r="F13" s="43" t="s">
        <v>272</v>
      </c>
      <c r="G13" s="44">
        <v>5</v>
      </c>
      <c r="H13" s="45">
        <f t="shared" ref="H13:H16" si="2">G13/P$11</f>
        <v>2.7322404371584699E-3</v>
      </c>
      <c r="I13" s="45">
        <f t="shared" ref="I13:I16" si="3">+G13/K$11</f>
        <v>2.3085091647813842E-4</v>
      </c>
      <c r="J13" s="172">
        <v>21798</v>
      </c>
      <c r="K13" s="172">
        <v>21659</v>
      </c>
      <c r="L13" s="173">
        <v>0.993623268189742</v>
      </c>
      <c r="M13" s="174">
        <v>7189</v>
      </c>
      <c r="N13" s="172">
        <v>5511</v>
      </c>
      <c r="O13" s="173">
        <v>0.25444388014220398</v>
      </c>
      <c r="P13" s="174">
        <v>1830</v>
      </c>
      <c r="Q13" s="172">
        <v>1503</v>
      </c>
      <c r="R13" s="173">
        <v>0.27272727272727298</v>
      </c>
      <c r="S13" s="173">
        <v>6.9393785493328405E-2</v>
      </c>
      <c r="T13" s="173">
        <v>8.4491435430998699E-2</v>
      </c>
      <c r="U13" s="173">
        <v>0.25455557101126702</v>
      </c>
      <c r="V13" s="175">
        <v>0</v>
      </c>
      <c r="W13" s="176"/>
      <c r="X13" s="164"/>
      <c r="Y13" s="164"/>
    </row>
    <row r="14" spans="1:25">
      <c r="A14" s="177"/>
      <c r="B14" s="177"/>
      <c r="C14" s="177"/>
      <c r="D14" s="170" t="s">
        <v>260</v>
      </c>
      <c r="E14" s="171">
        <v>44538.3758024653</v>
      </c>
      <c r="F14" s="43" t="s">
        <v>52</v>
      </c>
      <c r="G14" s="44">
        <v>2</v>
      </c>
      <c r="H14" s="45">
        <f t="shared" si="2"/>
        <v>1.092896174863388E-3</v>
      </c>
      <c r="I14" s="45">
        <f t="shared" si="3"/>
        <v>9.2340366591255372E-5</v>
      </c>
      <c r="J14" s="172">
        <v>21798</v>
      </c>
      <c r="K14" s="172">
        <v>21659</v>
      </c>
      <c r="L14" s="173">
        <v>0.993623268189742</v>
      </c>
      <c r="M14" s="174">
        <v>7189</v>
      </c>
      <c r="N14" s="172">
        <v>5511</v>
      </c>
      <c r="O14" s="173">
        <v>0.25444388014220398</v>
      </c>
      <c r="P14" s="174">
        <v>1830</v>
      </c>
      <c r="Q14" s="172">
        <v>1503</v>
      </c>
      <c r="R14" s="173">
        <v>0.27272727272727298</v>
      </c>
      <c r="S14" s="173">
        <v>6.9393785493328405E-2</v>
      </c>
      <c r="T14" s="173">
        <v>8.4491435430998699E-2</v>
      </c>
      <c r="U14" s="173">
        <v>0.25455557101126702</v>
      </c>
      <c r="V14" s="175">
        <v>0</v>
      </c>
      <c r="W14" s="176"/>
      <c r="X14" s="164"/>
      <c r="Y14" s="164"/>
    </row>
    <row r="15" spans="1:25">
      <c r="A15" s="177"/>
      <c r="B15" s="177"/>
      <c r="C15" s="177"/>
      <c r="D15" s="170" t="s">
        <v>260</v>
      </c>
      <c r="E15" s="171">
        <v>44538.3758024653</v>
      </c>
      <c r="F15" s="43" t="s">
        <v>51</v>
      </c>
      <c r="G15" s="44">
        <v>2</v>
      </c>
      <c r="H15" s="45">
        <f t="shared" si="2"/>
        <v>1.092896174863388E-3</v>
      </c>
      <c r="I15" s="45">
        <f t="shared" si="3"/>
        <v>9.2340366591255372E-5</v>
      </c>
      <c r="J15" s="172">
        <v>21798</v>
      </c>
      <c r="K15" s="172">
        <v>21659</v>
      </c>
      <c r="L15" s="173">
        <v>0.993623268189742</v>
      </c>
      <c r="M15" s="174">
        <v>7189</v>
      </c>
      <c r="N15" s="172">
        <v>5511</v>
      </c>
      <c r="O15" s="173">
        <v>0.25444388014220398</v>
      </c>
      <c r="P15" s="174">
        <v>1830</v>
      </c>
      <c r="Q15" s="172">
        <v>1503</v>
      </c>
      <c r="R15" s="173">
        <v>0.27272727272727298</v>
      </c>
      <c r="S15" s="173">
        <v>6.9393785493328405E-2</v>
      </c>
      <c r="T15" s="173">
        <v>8.4491435430998699E-2</v>
      </c>
      <c r="U15" s="173">
        <v>0.25455557101126702</v>
      </c>
      <c r="V15" s="175">
        <v>0</v>
      </c>
      <c r="W15" s="176"/>
      <c r="X15" s="164"/>
      <c r="Y15" s="164"/>
    </row>
    <row r="16" spans="1:25">
      <c r="A16" s="177"/>
      <c r="B16" s="177"/>
      <c r="C16" s="177"/>
      <c r="D16" s="170" t="s">
        <v>260</v>
      </c>
      <c r="E16" s="171">
        <v>44538.3758024653</v>
      </c>
      <c r="F16" s="43" t="s">
        <v>198</v>
      </c>
      <c r="G16" s="44">
        <v>1</v>
      </c>
      <c r="H16" s="45">
        <f t="shared" si="2"/>
        <v>5.4644808743169399E-4</v>
      </c>
      <c r="I16" s="45">
        <f t="shared" si="3"/>
        <v>4.6170183295627686E-5</v>
      </c>
      <c r="J16" s="172">
        <v>21798</v>
      </c>
      <c r="K16" s="172">
        <v>21659</v>
      </c>
      <c r="L16" s="173">
        <v>0.993623268189742</v>
      </c>
      <c r="M16" s="174">
        <v>7189</v>
      </c>
      <c r="N16" s="172">
        <v>5511</v>
      </c>
      <c r="O16" s="173">
        <v>0.25444388014220398</v>
      </c>
      <c r="P16" s="174">
        <v>1830</v>
      </c>
      <c r="Q16" s="172">
        <v>1503</v>
      </c>
      <c r="R16" s="173">
        <v>0.27272727272727298</v>
      </c>
      <c r="S16" s="173">
        <v>6.9393785493328405E-2</v>
      </c>
      <c r="T16" s="173">
        <v>8.4491435430998699E-2</v>
      </c>
      <c r="U16" s="173">
        <v>0.25455557101126702</v>
      </c>
      <c r="V16" s="175">
        <v>0</v>
      </c>
      <c r="W16" s="176"/>
      <c r="X16" s="164"/>
      <c r="Y16" s="164"/>
    </row>
    <row r="17" spans="1:25">
      <c r="A17" s="177"/>
      <c r="B17" s="177"/>
      <c r="C17" s="177"/>
      <c r="D17" s="170"/>
      <c r="E17" s="171"/>
      <c r="F17" s="171"/>
      <c r="G17" s="171"/>
      <c r="H17" s="171"/>
      <c r="I17" s="171"/>
      <c r="J17" s="172"/>
      <c r="K17" s="172"/>
      <c r="L17" s="173"/>
      <c r="M17" s="174"/>
      <c r="N17" s="172"/>
      <c r="O17" s="173"/>
      <c r="P17" s="174"/>
      <c r="Q17" s="172"/>
      <c r="R17" s="173"/>
      <c r="S17" s="173"/>
      <c r="T17" s="173"/>
      <c r="U17" s="173"/>
      <c r="V17" s="175"/>
      <c r="W17" s="176"/>
      <c r="X17" s="164"/>
      <c r="Y17" s="164"/>
    </row>
    <row r="18" spans="1:25" ht="20.399999999999999">
      <c r="A18" s="177"/>
      <c r="B18" s="177"/>
      <c r="C18" s="177"/>
      <c r="D18" s="170" t="s">
        <v>262</v>
      </c>
      <c r="E18" s="171">
        <v>44545.375724386598</v>
      </c>
      <c r="F18" s="171"/>
      <c r="G18" s="171"/>
      <c r="H18" s="171"/>
      <c r="I18" s="171"/>
      <c r="J18" s="172">
        <v>21770</v>
      </c>
      <c r="K18" s="172">
        <v>21620</v>
      </c>
      <c r="L18" s="173">
        <v>0.99310978410656903</v>
      </c>
      <c r="M18" s="174">
        <v>7476</v>
      </c>
      <c r="N18" s="172">
        <v>5734</v>
      </c>
      <c r="O18" s="173">
        <v>0.26521739130434802</v>
      </c>
      <c r="P18" s="174">
        <v>1664</v>
      </c>
      <c r="Q18" s="172">
        <v>1433</v>
      </c>
      <c r="R18" s="173">
        <v>0.24991280083711201</v>
      </c>
      <c r="S18" s="173">
        <v>6.6281221091581896E-2</v>
      </c>
      <c r="T18" s="173">
        <v>7.6965772432932497E-2</v>
      </c>
      <c r="U18" s="173">
        <v>0.222578919208133</v>
      </c>
      <c r="V18" s="175">
        <v>0</v>
      </c>
      <c r="W18" s="176" t="s">
        <v>263</v>
      </c>
      <c r="X18" s="164"/>
      <c r="Y18" s="164"/>
    </row>
    <row r="19" spans="1:25" ht="26.4">
      <c r="A19" s="177"/>
      <c r="B19" s="177"/>
      <c r="C19" s="177"/>
      <c r="D19" s="170" t="s">
        <v>262</v>
      </c>
      <c r="E19" s="171">
        <v>44545.375724386598</v>
      </c>
      <c r="F19" s="43" t="s">
        <v>168</v>
      </c>
      <c r="G19" s="44">
        <v>2</v>
      </c>
      <c r="H19" s="45">
        <f>G19/P$18</f>
        <v>1.201923076923077E-3</v>
      </c>
      <c r="I19" s="45">
        <f>+G19/K$18</f>
        <v>9.2506938020351523E-5</v>
      </c>
      <c r="J19" s="172">
        <v>21770</v>
      </c>
      <c r="K19" s="172">
        <v>21620</v>
      </c>
      <c r="L19" s="173">
        <v>0.99310978410656903</v>
      </c>
      <c r="M19" s="174">
        <v>7476</v>
      </c>
      <c r="N19" s="172">
        <v>5734</v>
      </c>
      <c r="O19" s="173">
        <v>0.26521739130434802</v>
      </c>
      <c r="P19" s="174">
        <v>1664</v>
      </c>
      <c r="Q19" s="172">
        <v>1433</v>
      </c>
      <c r="R19" s="173">
        <v>0.24991280083711201</v>
      </c>
      <c r="S19" s="173">
        <v>6.6281221091581896E-2</v>
      </c>
      <c r="T19" s="173">
        <v>7.6965772432932497E-2</v>
      </c>
      <c r="U19" s="173">
        <v>0.222578919208133</v>
      </c>
      <c r="V19" s="175">
        <v>0</v>
      </c>
      <c r="W19" s="176"/>
      <c r="X19" s="164"/>
      <c r="Y19" s="164"/>
    </row>
    <row r="20" spans="1:25">
      <c r="A20" s="177"/>
      <c r="B20" s="177"/>
      <c r="C20" s="177"/>
      <c r="D20" s="170" t="s">
        <v>262</v>
      </c>
      <c r="E20" s="171">
        <v>44545.375724386598</v>
      </c>
      <c r="F20" s="43" t="s">
        <v>51</v>
      </c>
      <c r="G20" s="44">
        <v>3</v>
      </c>
      <c r="H20" s="45">
        <f t="shared" ref="H20:H23" si="4">G20/P$18</f>
        <v>1.8028846153846155E-3</v>
      </c>
      <c r="I20" s="45">
        <f t="shared" ref="I20:I23" si="5">+G20/K$18</f>
        <v>1.3876040703052729E-4</v>
      </c>
      <c r="J20" s="172">
        <v>21770</v>
      </c>
      <c r="K20" s="172">
        <v>21620</v>
      </c>
      <c r="L20" s="173">
        <v>0.99310978410656903</v>
      </c>
      <c r="M20" s="174">
        <v>7476</v>
      </c>
      <c r="N20" s="172">
        <v>5734</v>
      </c>
      <c r="O20" s="173">
        <v>0.26521739130434802</v>
      </c>
      <c r="P20" s="174">
        <v>1664</v>
      </c>
      <c r="Q20" s="172">
        <v>1433</v>
      </c>
      <c r="R20" s="173">
        <v>0.24991280083711201</v>
      </c>
      <c r="S20" s="173">
        <v>6.6281221091581896E-2</v>
      </c>
      <c r="T20" s="173">
        <v>7.6965772432932497E-2</v>
      </c>
      <c r="U20" s="173">
        <v>0.222578919208133</v>
      </c>
      <c r="V20" s="175">
        <v>0</v>
      </c>
      <c r="W20" s="176"/>
      <c r="X20" s="164"/>
      <c r="Y20" s="164"/>
    </row>
    <row r="21" spans="1:25">
      <c r="A21" s="177"/>
      <c r="B21" s="177"/>
      <c r="C21" s="177"/>
      <c r="D21" s="170" t="s">
        <v>262</v>
      </c>
      <c r="E21" s="171">
        <v>44545.375724386598</v>
      </c>
      <c r="F21" s="43" t="s">
        <v>272</v>
      </c>
      <c r="G21" s="44">
        <v>5</v>
      </c>
      <c r="H21" s="45">
        <f t="shared" si="4"/>
        <v>3.0048076923076925E-3</v>
      </c>
      <c r="I21" s="45">
        <f t="shared" si="5"/>
        <v>2.3126734505087883E-4</v>
      </c>
      <c r="J21" s="172">
        <v>21770</v>
      </c>
      <c r="K21" s="172">
        <v>21620</v>
      </c>
      <c r="L21" s="173">
        <v>0.99310978410656903</v>
      </c>
      <c r="M21" s="174">
        <v>7476</v>
      </c>
      <c r="N21" s="172">
        <v>5734</v>
      </c>
      <c r="O21" s="173">
        <v>0.26521739130434802</v>
      </c>
      <c r="P21" s="174">
        <v>1664</v>
      </c>
      <c r="Q21" s="172">
        <v>1433</v>
      </c>
      <c r="R21" s="173">
        <v>0.24991280083711201</v>
      </c>
      <c r="S21" s="173">
        <v>6.6281221091581896E-2</v>
      </c>
      <c r="T21" s="173">
        <v>7.6965772432932497E-2</v>
      </c>
      <c r="U21" s="173">
        <v>0.222578919208133</v>
      </c>
      <c r="V21" s="175">
        <v>0</v>
      </c>
      <c r="W21" s="176"/>
      <c r="X21" s="164"/>
      <c r="Y21" s="164"/>
    </row>
    <row r="22" spans="1:25">
      <c r="A22" s="177"/>
      <c r="B22" s="177"/>
      <c r="C22" s="177"/>
      <c r="D22" s="170" t="s">
        <v>262</v>
      </c>
      <c r="E22" s="171">
        <v>44545.375724386598</v>
      </c>
      <c r="F22" s="43" t="s">
        <v>52</v>
      </c>
      <c r="G22" s="44">
        <v>5</v>
      </c>
      <c r="H22" s="45">
        <f t="shared" si="4"/>
        <v>3.0048076923076925E-3</v>
      </c>
      <c r="I22" s="45">
        <f t="shared" si="5"/>
        <v>2.3126734505087883E-4</v>
      </c>
      <c r="J22" s="172">
        <v>21770</v>
      </c>
      <c r="K22" s="172">
        <v>21620</v>
      </c>
      <c r="L22" s="173">
        <v>0.99310978410656903</v>
      </c>
      <c r="M22" s="174">
        <v>7476</v>
      </c>
      <c r="N22" s="172">
        <v>5734</v>
      </c>
      <c r="O22" s="173">
        <v>0.26521739130434802</v>
      </c>
      <c r="P22" s="174">
        <v>1664</v>
      </c>
      <c r="Q22" s="172">
        <v>1433</v>
      </c>
      <c r="R22" s="173">
        <v>0.24991280083711201</v>
      </c>
      <c r="S22" s="173">
        <v>6.6281221091581896E-2</v>
      </c>
      <c r="T22" s="173">
        <v>7.6965772432932497E-2</v>
      </c>
      <c r="U22" s="173">
        <v>0.222578919208133</v>
      </c>
      <c r="V22" s="175">
        <v>0</v>
      </c>
      <c r="W22" s="176"/>
      <c r="X22" s="164"/>
      <c r="Y22" s="164"/>
    </row>
    <row r="23" spans="1:25">
      <c r="A23" s="177"/>
      <c r="B23" s="177"/>
      <c r="C23" s="177"/>
      <c r="D23" s="170" t="s">
        <v>262</v>
      </c>
      <c r="E23" s="171">
        <v>44545.375724386598</v>
      </c>
      <c r="F23" s="43" t="s">
        <v>198</v>
      </c>
      <c r="G23" s="44">
        <v>0</v>
      </c>
      <c r="H23" s="45">
        <f t="shared" si="4"/>
        <v>0</v>
      </c>
      <c r="I23" s="45">
        <f t="shared" si="5"/>
        <v>0</v>
      </c>
      <c r="J23" s="172">
        <v>21770</v>
      </c>
      <c r="K23" s="172">
        <v>21620</v>
      </c>
      <c r="L23" s="173">
        <v>0.99310978410656903</v>
      </c>
      <c r="M23" s="174">
        <v>7476</v>
      </c>
      <c r="N23" s="172">
        <v>5734</v>
      </c>
      <c r="O23" s="173">
        <v>0.26521739130434802</v>
      </c>
      <c r="P23" s="174">
        <v>1664</v>
      </c>
      <c r="Q23" s="172">
        <v>1433</v>
      </c>
      <c r="R23" s="173">
        <v>0.24991280083711201</v>
      </c>
      <c r="S23" s="173">
        <v>6.6281221091581896E-2</v>
      </c>
      <c r="T23" s="173">
        <v>7.6965772432932497E-2</v>
      </c>
      <c r="U23" s="173">
        <v>0.222578919208133</v>
      </c>
      <c r="V23" s="175">
        <v>0</v>
      </c>
      <c r="W23" s="176"/>
      <c r="X23" s="164"/>
      <c r="Y23" s="164"/>
    </row>
    <row r="24" spans="1:25">
      <c r="A24" s="177"/>
      <c r="B24" s="177"/>
      <c r="C24" s="177"/>
      <c r="D24" s="170"/>
      <c r="E24" s="171"/>
      <c r="F24" s="171"/>
      <c r="G24" s="171"/>
      <c r="H24" s="171"/>
      <c r="I24" s="171"/>
      <c r="J24" s="172"/>
      <c r="K24" s="172"/>
      <c r="L24" s="173"/>
      <c r="M24" s="174"/>
      <c r="N24" s="172"/>
      <c r="O24" s="173"/>
      <c r="P24" s="174"/>
      <c r="Q24" s="172"/>
      <c r="R24" s="173"/>
      <c r="S24" s="173"/>
      <c r="T24" s="173"/>
      <c r="U24" s="173"/>
      <c r="V24" s="175"/>
      <c r="W24" s="176"/>
      <c r="X24" s="164"/>
      <c r="Y24" s="164"/>
    </row>
    <row r="25" spans="1:25" ht="20.399999999999999">
      <c r="A25" s="177"/>
      <c r="B25" s="177"/>
      <c r="C25" s="178"/>
      <c r="D25" s="170" t="s">
        <v>264</v>
      </c>
      <c r="E25" s="171">
        <v>44552.437765046299</v>
      </c>
      <c r="F25" s="171"/>
      <c r="G25" s="171"/>
      <c r="H25" s="171"/>
      <c r="I25" s="171"/>
      <c r="J25" s="172">
        <v>21692</v>
      </c>
      <c r="K25" s="172">
        <v>21287</v>
      </c>
      <c r="L25" s="173">
        <v>0.98132952240457305</v>
      </c>
      <c r="M25" s="174">
        <v>7712</v>
      </c>
      <c r="N25" s="172">
        <v>5947</v>
      </c>
      <c r="O25" s="173">
        <v>0.27937238690280503</v>
      </c>
      <c r="P25" s="174">
        <v>1347</v>
      </c>
      <c r="Q25" s="172">
        <v>1140</v>
      </c>
      <c r="R25" s="173">
        <v>0.191693290734824</v>
      </c>
      <c r="S25" s="173">
        <v>5.3553812185841099E-2</v>
      </c>
      <c r="T25" s="173">
        <v>6.32780570301123E-2</v>
      </c>
      <c r="U25" s="173">
        <v>0.17466286307053899</v>
      </c>
      <c r="V25" s="175">
        <v>0</v>
      </c>
      <c r="W25" s="176" t="s">
        <v>265</v>
      </c>
      <c r="X25" s="164"/>
      <c r="Y25" s="164"/>
    </row>
    <row r="26" spans="1:25" ht="26.4">
      <c r="A26" s="177"/>
      <c r="B26" s="177"/>
      <c r="C26" s="204"/>
      <c r="D26" s="170" t="s">
        <v>264</v>
      </c>
      <c r="E26" s="171">
        <v>44552.437765046299</v>
      </c>
      <c r="F26" s="43" t="s">
        <v>168</v>
      </c>
      <c r="G26" s="44">
        <v>0</v>
      </c>
      <c r="H26" s="45">
        <f>G26/P$25</f>
        <v>0</v>
      </c>
      <c r="I26" s="45">
        <f>+G26/K$25</f>
        <v>0</v>
      </c>
      <c r="J26" s="172">
        <v>21692</v>
      </c>
      <c r="K26" s="172">
        <v>21287</v>
      </c>
      <c r="L26" s="173">
        <v>0.98132952240457305</v>
      </c>
      <c r="M26" s="174">
        <v>7712</v>
      </c>
      <c r="N26" s="172">
        <v>5947</v>
      </c>
      <c r="O26" s="173">
        <v>0.27937238690280503</v>
      </c>
      <c r="P26" s="174">
        <v>1347</v>
      </c>
      <c r="Q26" s="172">
        <v>1140</v>
      </c>
      <c r="R26" s="173">
        <v>0.191693290734824</v>
      </c>
      <c r="S26" s="173">
        <v>5.3553812185841099E-2</v>
      </c>
      <c r="T26" s="173">
        <v>6.32780570301123E-2</v>
      </c>
      <c r="U26" s="173">
        <v>0.17466286307053899</v>
      </c>
      <c r="V26" s="175">
        <v>0</v>
      </c>
      <c r="W26" s="176"/>
      <c r="X26" s="164"/>
      <c r="Y26" s="164"/>
    </row>
    <row r="27" spans="1:25">
      <c r="A27" s="177"/>
      <c r="B27" s="177"/>
      <c r="C27" s="204"/>
      <c r="D27" s="170" t="s">
        <v>264</v>
      </c>
      <c r="E27" s="171">
        <v>44552.437765046299</v>
      </c>
      <c r="F27" s="43" t="s">
        <v>272</v>
      </c>
      <c r="G27" s="44">
        <v>1</v>
      </c>
      <c r="H27" s="45">
        <f t="shared" ref="H27:H30" si="6">G27/P$25</f>
        <v>7.4239049740163323E-4</v>
      </c>
      <c r="I27" s="45">
        <f t="shared" ref="I27:I30" si="7">+G27/K$25</f>
        <v>4.6977028233193968E-5</v>
      </c>
      <c r="J27" s="172">
        <v>21692</v>
      </c>
      <c r="K27" s="172">
        <v>21287</v>
      </c>
      <c r="L27" s="173">
        <v>0.98132952240457305</v>
      </c>
      <c r="M27" s="174">
        <v>7712</v>
      </c>
      <c r="N27" s="172">
        <v>5947</v>
      </c>
      <c r="O27" s="173">
        <v>0.27937238690280503</v>
      </c>
      <c r="P27" s="174">
        <v>1347</v>
      </c>
      <c r="Q27" s="172">
        <v>1140</v>
      </c>
      <c r="R27" s="173">
        <v>0.191693290734824</v>
      </c>
      <c r="S27" s="173">
        <v>5.3553812185841099E-2</v>
      </c>
      <c r="T27" s="173">
        <v>6.32780570301123E-2</v>
      </c>
      <c r="U27" s="173">
        <v>0.17466286307053899</v>
      </c>
      <c r="V27" s="175">
        <v>0</v>
      </c>
      <c r="W27" s="176"/>
      <c r="X27" s="164"/>
      <c r="Y27" s="164"/>
    </row>
    <row r="28" spans="1:25">
      <c r="A28" s="177"/>
      <c r="B28" s="177"/>
      <c r="C28" s="204"/>
      <c r="D28" s="170" t="s">
        <v>264</v>
      </c>
      <c r="E28" s="171">
        <v>44552.437765046299</v>
      </c>
      <c r="F28" s="43" t="s">
        <v>52</v>
      </c>
      <c r="G28" s="44">
        <v>1</v>
      </c>
      <c r="H28" s="45">
        <f t="shared" si="6"/>
        <v>7.4239049740163323E-4</v>
      </c>
      <c r="I28" s="45">
        <f t="shared" si="7"/>
        <v>4.6977028233193968E-5</v>
      </c>
      <c r="J28" s="172">
        <v>21692</v>
      </c>
      <c r="K28" s="172">
        <v>21287</v>
      </c>
      <c r="L28" s="173">
        <v>0.98132952240457305</v>
      </c>
      <c r="M28" s="174">
        <v>7712</v>
      </c>
      <c r="N28" s="172">
        <v>5947</v>
      </c>
      <c r="O28" s="173">
        <v>0.27937238690280503</v>
      </c>
      <c r="P28" s="174">
        <v>1347</v>
      </c>
      <c r="Q28" s="172">
        <v>1140</v>
      </c>
      <c r="R28" s="173">
        <v>0.191693290734824</v>
      </c>
      <c r="S28" s="173">
        <v>5.3553812185841099E-2</v>
      </c>
      <c r="T28" s="173">
        <v>6.32780570301123E-2</v>
      </c>
      <c r="U28" s="173">
        <v>0.17466286307053899</v>
      </c>
      <c r="V28" s="175">
        <v>0</v>
      </c>
      <c r="W28" s="176"/>
      <c r="X28" s="164"/>
      <c r="Y28" s="164"/>
    </row>
    <row r="29" spans="1:25">
      <c r="A29" s="177"/>
      <c r="B29" s="177"/>
      <c r="C29" s="204"/>
      <c r="D29" s="170" t="s">
        <v>264</v>
      </c>
      <c r="E29" s="171">
        <v>44552.437765046299</v>
      </c>
      <c r="F29" s="43" t="s">
        <v>51</v>
      </c>
      <c r="G29" s="44">
        <v>1</v>
      </c>
      <c r="H29" s="45">
        <f t="shared" si="6"/>
        <v>7.4239049740163323E-4</v>
      </c>
      <c r="I29" s="45">
        <f>+G29/K$25</f>
        <v>4.6977028233193968E-5</v>
      </c>
      <c r="J29" s="172">
        <v>21692</v>
      </c>
      <c r="K29" s="172">
        <v>21287</v>
      </c>
      <c r="L29" s="173">
        <v>0.98132952240457305</v>
      </c>
      <c r="M29" s="174">
        <v>7712</v>
      </c>
      <c r="N29" s="172">
        <v>5947</v>
      </c>
      <c r="O29" s="173">
        <v>0.27937238690280503</v>
      </c>
      <c r="P29" s="174">
        <v>1347</v>
      </c>
      <c r="Q29" s="172">
        <v>1140</v>
      </c>
      <c r="R29" s="173">
        <v>0.191693290734824</v>
      </c>
      <c r="S29" s="173">
        <v>5.3553812185841099E-2</v>
      </c>
      <c r="T29" s="173">
        <v>6.32780570301123E-2</v>
      </c>
      <c r="U29" s="173">
        <v>0.17466286307053899</v>
      </c>
      <c r="V29" s="175">
        <v>0</v>
      </c>
      <c r="W29" s="176"/>
      <c r="X29" s="164"/>
      <c r="Y29" s="164"/>
    </row>
    <row r="30" spans="1:25">
      <c r="A30" s="177"/>
      <c r="B30" s="177"/>
      <c r="C30" s="204"/>
      <c r="D30" s="170" t="s">
        <v>264</v>
      </c>
      <c r="E30" s="171">
        <v>44552.437765046299</v>
      </c>
      <c r="F30" s="43" t="s">
        <v>198</v>
      </c>
      <c r="G30" s="44">
        <v>0</v>
      </c>
      <c r="H30" s="45">
        <f t="shared" si="6"/>
        <v>0</v>
      </c>
      <c r="I30" s="45">
        <f t="shared" si="7"/>
        <v>0</v>
      </c>
      <c r="J30" s="172">
        <v>21692</v>
      </c>
      <c r="K30" s="172">
        <v>21287</v>
      </c>
      <c r="L30" s="173">
        <v>0.98132952240457305</v>
      </c>
      <c r="M30" s="174">
        <v>7712</v>
      </c>
      <c r="N30" s="172">
        <v>5947</v>
      </c>
      <c r="O30" s="173">
        <v>0.27937238690280503</v>
      </c>
      <c r="P30" s="174">
        <v>1347</v>
      </c>
      <c r="Q30" s="172">
        <v>1140</v>
      </c>
      <c r="R30" s="173">
        <v>0.191693290734824</v>
      </c>
      <c r="S30" s="173">
        <v>5.3553812185841099E-2</v>
      </c>
      <c r="T30" s="173">
        <v>6.32780570301123E-2</v>
      </c>
      <c r="U30" s="173">
        <v>0.17466286307053899</v>
      </c>
      <c r="V30" s="175">
        <v>0</v>
      </c>
      <c r="W30" s="176"/>
      <c r="X30" s="164"/>
      <c r="Y30" s="164"/>
    </row>
    <row r="31" spans="1:25">
      <c r="A31" s="177"/>
      <c r="B31" s="177"/>
      <c r="C31" s="179" t="s">
        <v>34</v>
      </c>
      <c r="D31" s="180"/>
      <c r="E31" s="181" t="s">
        <v>0</v>
      </c>
      <c r="F31" s="181"/>
      <c r="G31" s="181"/>
      <c r="H31" s="181"/>
      <c r="I31" s="181"/>
      <c r="J31" s="182">
        <v>87103</v>
      </c>
      <c r="K31" s="182">
        <v>86256</v>
      </c>
      <c r="L31" s="183">
        <v>0.99027588027966895</v>
      </c>
      <c r="M31" s="184">
        <v>28923</v>
      </c>
      <c r="N31" s="182">
        <v>22203</v>
      </c>
      <c r="O31" s="183">
        <v>0.257408180300501</v>
      </c>
      <c r="P31" s="184">
        <v>6397</v>
      </c>
      <c r="Q31" s="182">
        <v>5405</v>
      </c>
      <c r="R31" s="183">
        <v>0.243435571769581</v>
      </c>
      <c r="S31" s="183">
        <v>6.2662307549619697E-2</v>
      </c>
      <c r="T31" s="183">
        <v>7.4162956779818198E-2</v>
      </c>
      <c r="U31" s="183">
        <v>0.221173460567714</v>
      </c>
      <c r="V31" s="181" t="s">
        <v>0</v>
      </c>
      <c r="W31" s="181" t="s">
        <v>0</v>
      </c>
      <c r="X31" s="164"/>
      <c r="Y31" s="164"/>
    </row>
    <row r="32" spans="1:25" ht="20.399999999999999">
      <c r="A32" s="177"/>
      <c r="B32" s="177"/>
      <c r="C32" s="185" t="s">
        <v>35</v>
      </c>
      <c r="D32" s="170" t="s">
        <v>266</v>
      </c>
      <c r="E32" s="171">
        <v>44543.375232673599</v>
      </c>
      <c r="F32" s="171"/>
      <c r="G32" s="171"/>
      <c r="H32" s="171"/>
      <c r="I32" s="171"/>
      <c r="J32" s="172">
        <v>21555</v>
      </c>
      <c r="K32" s="172">
        <v>21406</v>
      </c>
      <c r="L32" s="173">
        <v>0.99308745070749205</v>
      </c>
      <c r="M32" s="174">
        <v>7326</v>
      </c>
      <c r="N32" s="172">
        <v>5592</v>
      </c>
      <c r="O32" s="173">
        <v>0.261235167709988</v>
      </c>
      <c r="P32" s="174">
        <v>1554</v>
      </c>
      <c r="Q32" s="172">
        <v>1360</v>
      </c>
      <c r="R32" s="173">
        <v>0.24320457796852599</v>
      </c>
      <c r="S32" s="173">
        <v>6.3533588713444805E-2</v>
      </c>
      <c r="T32" s="173">
        <v>7.25964682799215E-2</v>
      </c>
      <c r="U32" s="173">
        <v>0.21212121212121199</v>
      </c>
      <c r="V32" s="175">
        <v>0</v>
      </c>
      <c r="W32" s="176" t="s">
        <v>267</v>
      </c>
      <c r="X32" s="164"/>
      <c r="Y32" s="164"/>
    </row>
    <row r="33" spans="1:25">
      <c r="A33" s="177"/>
      <c r="B33" s="177"/>
      <c r="C33" s="185"/>
      <c r="D33" s="170" t="s">
        <v>266</v>
      </c>
      <c r="E33" s="171">
        <v>44543.375232673599</v>
      </c>
      <c r="F33" s="43" t="s">
        <v>198</v>
      </c>
      <c r="G33" s="44">
        <v>1</v>
      </c>
      <c r="H33" s="45">
        <f>G33/P$32</f>
        <v>6.4350064350064348E-4</v>
      </c>
      <c r="I33" s="45">
        <f>+G33/K$32</f>
        <v>4.6715874054003548E-5</v>
      </c>
      <c r="J33" s="172">
        <v>21555</v>
      </c>
      <c r="K33" s="172">
        <v>21406</v>
      </c>
      <c r="L33" s="173">
        <v>0.99308745070749205</v>
      </c>
      <c r="M33" s="174">
        <v>7326</v>
      </c>
      <c r="N33" s="172">
        <v>5592</v>
      </c>
      <c r="O33" s="173">
        <v>0.261235167709988</v>
      </c>
      <c r="P33" s="174">
        <v>1554</v>
      </c>
      <c r="Q33" s="172">
        <v>1360</v>
      </c>
      <c r="R33" s="173">
        <v>0.24320457796852599</v>
      </c>
      <c r="S33" s="173">
        <v>6.3533588713444805E-2</v>
      </c>
      <c r="T33" s="173">
        <v>7.25964682799215E-2</v>
      </c>
      <c r="U33" s="173">
        <v>0.21212121212121199</v>
      </c>
      <c r="V33" s="175">
        <v>0</v>
      </c>
      <c r="W33" s="176"/>
      <c r="X33" s="164"/>
      <c r="Y33" s="164"/>
    </row>
    <row r="34" spans="1:25">
      <c r="A34" s="177"/>
      <c r="B34" s="177"/>
      <c r="C34" s="179" t="s">
        <v>38</v>
      </c>
      <c r="D34" s="180"/>
      <c r="E34" s="181" t="s">
        <v>0</v>
      </c>
      <c r="F34" s="181"/>
      <c r="G34" s="181"/>
      <c r="H34" s="181"/>
      <c r="I34" s="181"/>
      <c r="J34" s="182">
        <v>21555</v>
      </c>
      <c r="K34" s="182">
        <v>21406</v>
      </c>
      <c r="L34" s="183">
        <v>0.99308745070749205</v>
      </c>
      <c r="M34" s="184">
        <v>7326</v>
      </c>
      <c r="N34" s="182">
        <v>5592</v>
      </c>
      <c r="O34" s="183">
        <v>0.261235167709988</v>
      </c>
      <c r="P34" s="184">
        <v>1554</v>
      </c>
      <c r="Q34" s="182">
        <v>1360</v>
      </c>
      <c r="R34" s="183">
        <v>0.24320457796852599</v>
      </c>
      <c r="S34" s="183">
        <v>6.3533588713444805E-2</v>
      </c>
      <c r="T34" s="183">
        <v>7.25964682799215E-2</v>
      </c>
      <c r="U34" s="183">
        <v>0.21212121212121199</v>
      </c>
      <c r="V34" s="181" t="s">
        <v>0</v>
      </c>
      <c r="W34" s="181" t="s">
        <v>0</v>
      </c>
      <c r="X34" s="164"/>
      <c r="Y34" s="164"/>
    </row>
    <row r="35" spans="1:25" ht="20.399999999999999">
      <c r="A35" s="177"/>
      <c r="B35" s="177"/>
      <c r="C35" s="185" t="s">
        <v>39</v>
      </c>
      <c r="D35" s="170" t="s">
        <v>268</v>
      </c>
      <c r="E35" s="171">
        <v>44553.375340011597</v>
      </c>
      <c r="F35" s="171"/>
      <c r="G35" s="171"/>
      <c r="H35" s="171"/>
      <c r="I35" s="171"/>
      <c r="J35" s="172">
        <v>18596</v>
      </c>
      <c r="K35" s="172">
        <v>18468</v>
      </c>
      <c r="L35" s="173">
        <v>0.99311679931167995</v>
      </c>
      <c r="M35" s="174">
        <v>7485</v>
      </c>
      <c r="N35" s="172">
        <v>5781</v>
      </c>
      <c r="O35" s="173">
        <v>0.31302794022092301</v>
      </c>
      <c r="P35" s="174">
        <v>1443</v>
      </c>
      <c r="Q35" s="172">
        <v>1313</v>
      </c>
      <c r="R35" s="173">
        <v>0.227123335063138</v>
      </c>
      <c r="S35" s="173">
        <v>7.1095949750920498E-2</v>
      </c>
      <c r="T35" s="173">
        <v>7.8135152696556201E-2</v>
      </c>
      <c r="U35" s="173">
        <v>0.19278557114228501</v>
      </c>
      <c r="V35" s="175">
        <v>0</v>
      </c>
      <c r="W35" s="176" t="s">
        <v>269</v>
      </c>
      <c r="X35" s="164"/>
      <c r="Y35" s="164"/>
    </row>
    <row r="36" spans="1:25">
      <c r="A36" s="177"/>
      <c r="B36" s="177"/>
      <c r="C36" s="185"/>
      <c r="D36" s="170" t="s">
        <v>268</v>
      </c>
      <c r="E36" s="171">
        <v>44553.375340011597</v>
      </c>
      <c r="F36" s="43" t="s">
        <v>54</v>
      </c>
      <c r="G36" s="44">
        <v>5</v>
      </c>
      <c r="H36" s="45">
        <f>G36/P$35</f>
        <v>3.4650034650034649E-3</v>
      </c>
      <c r="I36" s="45">
        <f>+G36/K$35</f>
        <v>2.7073857483214209E-4</v>
      </c>
      <c r="J36" s="172">
        <v>18596</v>
      </c>
      <c r="K36" s="172">
        <v>18468</v>
      </c>
      <c r="L36" s="173">
        <v>0.99311679931167995</v>
      </c>
      <c r="M36" s="174">
        <v>7485</v>
      </c>
      <c r="N36" s="172">
        <v>5781</v>
      </c>
      <c r="O36" s="173">
        <v>0.31302794022092301</v>
      </c>
      <c r="P36" s="174">
        <v>1443</v>
      </c>
      <c r="Q36" s="172">
        <v>1313</v>
      </c>
      <c r="R36" s="173">
        <v>0.227123335063138</v>
      </c>
      <c r="S36" s="173">
        <v>7.1095949750920498E-2</v>
      </c>
      <c r="T36" s="173">
        <v>7.8135152696556201E-2</v>
      </c>
      <c r="U36" s="173">
        <v>0.19278557114228501</v>
      </c>
      <c r="V36" s="175">
        <v>0</v>
      </c>
      <c r="W36" s="176"/>
      <c r="X36" s="164"/>
      <c r="Y36" s="164"/>
    </row>
    <row r="37" spans="1:25">
      <c r="A37" s="177"/>
      <c r="B37" s="177"/>
      <c r="C37" s="185"/>
      <c r="D37" s="170" t="s">
        <v>268</v>
      </c>
      <c r="E37" s="171">
        <v>44553.375340011597</v>
      </c>
      <c r="F37" s="43" t="s">
        <v>198</v>
      </c>
      <c r="G37" s="44">
        <v>0</v>
      </c>
      <c r="H37" s="45">
        <f>G37/P$35</f>
        <v>0</v>
      </c>
      <c r="I37" s="45">
        <f>+G37/K$35</f>
        <v>0</v>
      </c>
      <c r="J37" s="172">
        <v>18596</v>
      </c>
      <c r="K37" s="172">
        <v>18468</v>
      </c>
      <c r="L37" s="173">
        <v>0.99311679931167995</v>
      </c>
      <c r="M37" s="174">
        <v>7485</v>
      </c>
      <c r="N37" s="172">
        <v>5781</v>
      </c>
      <c r="O37" s="173">
        <v>0.31302794022092301</v>
      </c>
      <c r="P37" s="174">
        <v>1443</v>
      </c>
      <c r="Q37" s="172">
        <v>1313</v>
      </c>
      <c r="R37" s="173">
        <v>0.227123335063138</v>
      </c>
      <c r="S37" s="173">
        <v>7.1095949750920498E-2</v>
      </c>
      <c r="T37" s="173">
        <v>7.8135152696556201E-2</v>
      </c>
      <c r="U37" s="173">
        <v>0.19278557114228501</v>
      </c>
      <c r="V37" s="175">
        <v>0</v>
      </c>
      <c r="W37" s="176"/>
      <c r="X37" s="164"/>
      <c r="Y37" s="164"/>
    </row>
    <row r="38" spans="1:25">
      <c r="A38" s="177"/>
      <c r="B38" s="178"/>
      <c r="C38" s="179" t="s">
        <v>42</v>
      </c>
      <c r="D38" s="180"/>
      <c r="E38" s="181" t="s">
        <v>0</v>
      </c>
      <c r="F38" s="181"/>
      <c r="G38" s="181"/>
      <c r="H38" s="181"/>
      <c r="I38" s="181"/>
      <c r="J38" s="182">
        <v>18596</v>
      </c>
      <c r="K38" s="182">
        <v>18468</v>
      </c>
      <c r="L38" s="183">
        <v>0.99311679931167995</v>
      </c>
      <c r="M38" s="184">
        <v>7485</v>
      </c>
      <c r="N38" s="182">
        <v>5781</v>
      </c>
      <c r="O38" s="183">
        <v>0.31302794022092301</v>
      </c>
      <c r="P38" s="184">
        <v>1443</v>
      </c>
      <c r="Q38" s="182">
        <v>1313</v>
      </c>
      <c r="R38" s="183">
        <v>0.227123335063138</v>
      </c>
      <c r="S38" s="183">
        <v>7.1095949750920498E-2</v>
      </c>
      <c r="T38" s="183">
        <v>7.8135152696556201E-2</v>
      </c>
      <c r="U38" s="183">
        <v>0.19278557114228501</v>
      </c>
      <c r="V38" s="181" t="s">
        <v>0</v>
      </c>
      <c r="W38" s="181" t="s">
        <v>0</v>
      </c>
      <c r="X38" s="164"/>
      <c r="Y38" s="164"/>
    </row>
    <row r="39" spans="1:25">
      <c r="A39" s="178"/>
      <c r="B39" s="186" t="s">
        <v>270</v>
      </c>
      <c r="C39" s="187"/>
      <c r="D39" s="180"/>
      <c r="E39" s="188" t="s">
        <v>0</v>
      </c>
      <c r="F39" s="188"/>
      <c r="G39" s="188"/>
      <c r="H39" s="188"/>
      <c r="I39" s="188"/>
      <c r="J39" s="189">
        <v>127254</v>
      </c>
      <c r="K39" s="189">
        <v>126130</v>
      </c>
      <c r="L39" s="190">
        <v>0.99116727175570096</v>
      </c>
      <c r="M39" s="191">
        <v>43734</v>
      </c>
      <c r="N39" s="189">
        <v>33576</v>
      </c>
      <c r="O39" s="190">
        <v>0.26620153809561597</v>
      </c>
      <c r="P39" s="191">
        <v>9394</v>
      </c>
      <c r="Q39" s="189">
        <v>8078</v>
      </c>
      <c r="R39" s="190">
        <v>0.240588515606386</v>
      </c>
      <c r="S39" s="190">
        <v>6.4045032902560806E-2</v>
      </c>
      <c r="T39" s="190">
        <v>7.4478712439546499E-2</v>
      </c>
      <c r="U39" s="190">
        <v>0.21479855490007799</v>
      </c>
      <c r="V39" s="188" t="s">
        <v>0</v>
      </c>
      <c r="W39" s="188" t="s">
        <v>0</v>
      </c>
      <c r="X39" s="164"/>
      <c r="Y39" s="164"/>
    </row>
    <row r="40" spans="1:25">
      <c r="A40" s="192" t="s">
        <v>44</v>
      </c>
      <c r="B40" s="187"/>
      <c r="C40" s="187"/>
      <c r="D40" s="180"/>
      <c r="E40" s="193" t="s">
        <v>0</v>
      </c>
      <c r="F40" s="193"/>
      <c r="G40" s="193"/>
      <c r="H40" s="193"/>
      <c r="I40" s="193"/>
      <c r="J40" s="194">
        <v>127254</v>
      </c>
      <c r="K40" s="194">
        <v>126130</v>
      </c>
      <c r="L40" s="195">
        <v>0.99116727175570096</v>
      </c>
      <c r="M40" s="196">
        <v>43734</v>
      </c>
      <c r="N40" s="194">
        <v>33576</v>
      </c>
      <c r="O40" s="195">
        <v>0.26620153809561597</v>
      </c>
      <c r="P40" s="196">
        <v>9394</v>
      </c>
      <c r="Q40" s="194">
        <v>8078</v>
      </c>
      <c r="R40" s="195">
        <v>0.240588515606386</v>
      </c>
      <c r="S40" s="195">
        <v>6.4045032902560806E-2</v>
      </c>
      <c r="T40" s="195">
        <v>7.4478712439546499E-2</v>
      </c>
      <c r="U40" s="195">
        <v>0.21479855490007799</v>
      </c>
      <c r="V40" s="193" t="s">
        <v>0</v>
      </c>
      <c r="W40" s="193" t="s">
        <v>0</v>
      </c>
      <c r="X40" s="164"/>
      <c r="Y40" s="164"/>
    </row>
    <row r="41" spans="1:25">
      <c r="A41" s="197" t="s">
        <v>45</v>
      </c>
      <c r="B41" s="187"/>
      <c r="C41" s="187"/>
      <c r="D41" s="180"/>
      <c r="E41" s="198" t="s">
        <v>0</v>
      </c>
      <c r="F41" s="198"/>
      <c r="G41" s="198"/>
      <c r="H41" s="198"/>
      <c r="I41" s="198"/>
      <c r="J41" s="199">
        <v>127254</v>
      </c>
      <c r="K41" s="199">
        <v>126130</v>
      </c>
      <c r="L41" s="200">
        <v>0.99116727175570096</v>
      </c>
      <c r="M41" s="201">
        <v>43734</v>
      </c>
      <c r="N41" s="199">
        <v>33576</v>
      </c>
      <c r="O41" s="200">
        <v>0.26620153809561597</v>
      </c>
      <c r="P41" s="201">
        <v>9394</v>
      </c>
      <c r="Q41" s="199">
        <v>8078</v>
      </c>
      <c r="R41" s="200">
        <v>0.240588515606386</v>
      </c>
      <c r="S41" s="200">
        <v>6.4045032902560806E-2</v>
      </c>
      <c r="T41" s="200">
        <v>7.4478712439546499E-2</v>
      </c>
      <c r="U41" s="200">
        <v>0.21479855490007799</v>
      </c>
      <c r="V41" s="198" t="s">
        <v>0</v>
      </c>
      <c r="W41" s="198" t="s">
        <v>0</v>
      </c>
      <c r="X41" s="164"/>
      <c r="Y41" s="164"/>
    </row>
    <row r="42" spans="1:25" ht="0" hidden="1" customHeight="1"/>
  </sheetData>
  <autoFilter ref="A3:W3" xr:uid="{EDE96456-7CD0-412D-9D4F-53F628AFB80B}"/>
  <mergeCells count="10">
    <mergeCell ref="A40:D40"/>
    <mergeCell ref="A41:D41"/>
    <mergeCell ref="A2:E2"/>
    <mergeCell ref="A4:A39"/>
    <mergeCell ref="B4:B38"/>
    <mergeCell ref="C4:C25"/>
    <mergeCell ref="C31:D31"/>
    <mergeCell ref="C34:D34"/>
    <mergeCell ref="C38:D38"/>
    <mergeCell ref="B39:D39"/>
  </mergeCells>
  <hyperlinks>
    <hyperlink ref="D4" r:id="rId1" xr:uid="{36D32075-18BB-4BB5-941A-9D0227106B84}"/>
    <hyperlink ref="D11" r:id="rId2" xr:uid="{3EEC9F04-67C1-4066-ACF3-09A3D6EB403E}"/>
    <hyperlink ref="D18" r:id="rId3" xr:uid="{3D403461-C9A4-4CA5-9442-A506E8CEBF3D}"/>
    <hyperlink ref="D25" r:id="rId4" xr:uid="{A6D04F74-2BB8-4876-A1C0-1EB9C3CBE84D}"/>
    <hyperlink ref="D32" r:id="rId5" xr:uid="{AB5E3CB0-404F-42C9-85CD-6AE8EEA84C71}"/>
    <hyperlink ref="D35" r:id="rId6" xr:uid="{7404A5E8-584C-4E1C-92C2-5ABAFDD049DC}"/>
    <hyperlink ref="D5" r:id="rId7" xr:uid="{0E42C4B5-3EE3-471D-90C4-2A0F4E54ADA7}"/>
    <hyperlink ref="D6" r:id="rId8" xr:uid="{D3E9BFEA-E7DB-4B14-AF6C-1575C91D4DBC}"/>
    <hyperlink ref="D7" r:id="rId9" xr:uid="{AC3B17DA-0C4A-4DCC-BD05-FDB6212B9D59}"/>
    <hyperlink ref="D8" r:id="rId10" xr:uid="{D3746C87-0C43-4522-A152-1C265429FE7D}"/>
    <hyperlink ref="D9" r:id="rId11" xr:uid="{81E6FA79-BAAE-4D50-AEC2-D6E82A52182E}"/>
    <hyperlink ref="D12" r:id="rId12" xr:uid="{C24A11DA-8FA8-460D-A841-92A923A1C64A}"/>
    <hyperlink ref="D13" r:id="rId13" xr:uid="{92A9A1A4-75FA-4CD0-96C3-ECF8B7FB30BB}"/>
    <hyperlink ref="D14" r:id="rId14" xr:uid="{5F9832E1-D981-42B6-9211-696B6AA0E1BE}"/>
    <hyperlink ref="D15" r:id="rId15" xr:uid="{430DDABC-E666-4610-950A-B8ABFE47437E}"/>
    <hyperlink ref="D16" r:id="rId16" xr:uid="{CA2B07C4-83D7-4118-8C2C-35D31EF5AEBC}"/>
    <hyperlink ref="D19" r:id="rId17" xr:uid="{2A6F8982-2BE9-4857-BE4D-52B5F9EC1018}"/>
    <hyperlink ref="D20" r:id="rId18" xr:uid="{08562793-D60B-4E4B-8463-368EF0DA1806}"/>
    <hyperlink ref="D21" r:id="rId19" xr:uid="{2BAE7ADD-1670-4A1B-A887-CF191FC365C7}"/>
    <hyperlink ref="D22" r:id="rId20" xr:uid="{306954C9-946C-4C46-8B40-C5E35F7F46D8}"/>
    <hyperlink ref="D23" r:id="rId21" xr:uid="{FA23774D-246A-4121-9F74-550848D04262}"/>
    <hyperlink ref="D26" r:id="rId22" xr:uid="{4C879A8B-5A10-4F62-86D7-513014CB432A}"/>
    <hyperlink ref="D27" r:id="rId23" xr:uid="{660D6290-80E3-4328-BE89-481BF54EA7FA}"/>
    <hyperlink ref="D28" r:id="rId24" xr:uid="{CD054E71-7DBD-4090-9FC7-9FD4DEC251BC}"/>
    <hyperlink ref="D29" r:id="rId25" xr:uid="{0AFE4775-C24E-4CB4-A98C-0FD46D1F2C6A}"/>
    <hyperlink ref="D30" r:id="rId26" xr:uid="{B454FA36-123A-4D98-9B4F-866A728977F9}"/>
    <hyperlink ref="D33" r:id="rId27" xr:uid="{15E4E1C6-E918-4D8F-B091-19D3B80FC65E}"/>
    <hyperlink ref="D36" r:id="rId28" xr:uid="{3699697F-2BBC-4C07-BF18-F0A6A094F23E}"/>
    <hyperlink ref="D37" r:id="rId29" xr:uid="{49385314-CD86-434E-805E-CBE0847F87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2"/>
  <sheetViews>
    <sheetView topLeftCell="A31" workbookViewId="0">
      <selection activeCell="G47" sqref="G47:J47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.88671875" style="2" customWidth="1"/>
    <col min="5" max="5" width="30.44140625" style="2" customWidth="1"/>
    <col min="6" max="10" width="9.5546875" style="2" customWidth="1"/>
    <col min="11" max="12" width="8.88671875" style="2" customWidth="1"/>
    <col min="13" max="13" width="9.109375" style="2" customWidth="1"/>
    <col min="14" max="16" width="8.88671875" style="2" customWidth="1"/>
    <col min="17" max="18" width="8.33203125" style="2" customWidth="1"/>
    <col min="19" max="19" width="6.88671875" style="2" customWidth="1"/>
    <col min="20" max="21" width="8.33203125" style="2" customWidth="1"/>
    <col min="22" max="23" width="6.88671875" style="2" customWidth="1"/>
    <col min="24" max="24" width="37.5546875" style="2" customWidth="1"/>
    <col min="25" max="25" width="5.88671875" style="2" customWidth="1"/>
    <col min="26" max="26" width="255" style="2" customWidth="1"/>
    <col min="27" max="16384" width="9.109375" style="2"/>
  </cols>
  <sheetData>
    <row r="1" spans="1:26" ht="0.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2" customFormat="1" ht="42" customHeight="1">
      <c r="A2" s="131" t="s">
        <v>74</v>
      </c>
      <c r="B2" s="132"/>
      <c r="C2" s="132"/>
      <c r="D2" s="132"/>
      <c r="E2" s="132"/>
      <c r="F2" s="40" t="s">
        <v>0</v>
      </c>
      <c r="G2" s="40"/>
      <c r="H2" s="40"/>
      <c r="I2" s="40"/>
      <c r="J2" s="40"/>
      <c r="K2" s="40" t="s">
        <v>0</v>
      </c>
      <c r="L2" s="40" t="s">
        <v>0</v>
      </c>
      <c r="M2" s="40" t="s">
        <v>0</v>
      </c>
      <c r="N2" s="41" t="s">
        <v>0</v>
      </c>
      <c r="O2" s="40" t="s">
        <v>0</v>
      </c>
      <c r="P2" s="41" t="s">
        <v>0</v>
      </c>
      <c r="Q2" s="41" t="s">
        <v>0</v>
      </c>
      <c r="R2" s="40" t="s">
        <v>0</v>
      </c>
      <c r="S2" s="41" t="s">
        <v>0</v>
      </c>
      <c r="T2" s="41" t="s">
        <v>0</v>
      </c>
      <c r="U2" s="41" t="s">
        <v>0</v>
      </c>
      <c r="V2" s="41" t="s">
        <v>0</v>
      </c>
      <c r="W2" s="40" t="s">
        <v>0</v>
      </c>
      <c r="X2" s="40" t="s">
        <v>0</v>
      </c>
      <c r="Y2" s="40" t="s">
        <v>0</v>
      </c>
      <c r="Z2" s="40" t="s">
        <v>0</v>
      </c>
    </row>
    <row r="3" spans="1:26" ht="31.8">
      <c r="A3" s="47" t="s">
        <v>1</v>
      </c>
      <c r="B3" s="5" t="s">
        <v>2</v>
      </c>
      <c r="C3" s="47" t="s">
        <v>3</v>
      </c>
      <c r="D3" s="133" t="s">
        <v>4</v>
      </c>
      <c r="E3" s="134"/>
      <c r="F3" s="5" t="s">
        <v>5</v>
      </c>
      <c r="G3" s="37" t="s">
        <v>46</v>
      </c>
      <c r="H3" s="38" t="s">
        <v>47</v>
      </c>
      <c r="I3" s="39" t="s">
        <v>48</v>
      </c>
      <c r="J3" s="39" t="s">
        <v>49</v>
      </c>
      <c r="K3" s="5" t="s">
        <v>6</v>
      </c>
      <c r="L3" s="5" t="s">
        <v>7</v>
      </c>
      <c r="M3" s="5" t="s">
        <v>8</v>
      </c>
      <c r="N3" s="5" t="s">
        <v>11</v>
      </c>
      <c r="O3" s="5" t="s">
        <v>9</v>
      </c>
      <c r="P3" s="5" t="s">
        <v>10</v>
      </c>
      <c r="Q3" s="5" t="s">
        <v>15</v>
      </c>
      <c r="R3" s="5" t="s">
        <v>12</v>
      </c>
      <c r="S3" s="5" t="s">
        <v>14</v>
      </c>
      <c r="T3" s="5" t="s">
        <v>13</v>
      </c>
      <c r="U3" s="5" t="s">
        <v>16</v>
      </c>
      <c r="V3" s="5" t="s">
        <v>17</v>
      </c>
      <c r="W3" s="5" t="s">
        <v>20</v>
      </c>
      <c r="X3" s="5" t="s">
        <v>21</v>
      </c>
      <c r="Y3" s="3"/>
      <c r="Z3" s="3"/>
    </row>
    <row r="4" spans="1:26">
      <c r="A4" s="135" t="s">
        <v>22</v>
      </c>
      <c r="B4" s="139">
        <v>44228</v>
      </c>
      <c r="C4" s="135" t="s">
        <v>23</v>
      </c>
      <c r="D4" s="129" t="s">
        <v>55</v>
      </c>
      <c r="E4" s="130"/>
      <c r="F4" s="8">
        <v>44230.375189004597</v>
      </c>
      <c r="G4" s="8"/>
      <c r="H4" s="8"/>
      <c r="I4" s="8"/>
      <c r="J4" s="8"/>
      <c r="K4" s="9">
        <v>29579</v>
      </c>
      <c r="L4" s="9">
        <v>26994</v>
      </c>
      <c r="M4" s="10">
        <v>0.912606917069543</v>
      </c>
      <c r="N4" s="11">
        <v>7549</v>
      </c>
      <c r="O4" s="9">
        <v>4353</v>
      </c>
      <c r="P4" s="10">
        <v>0.16125805734607701</v>
      </c>
      <c r="Q4" s="11">
        <v>905</v>
      </c>
      <c r="R4" s="9">
        <v>598</v>
      </c>
      <c r="S4" s="10">
        <v>0.13737652193889299</v>
      </c>
      <c r="T4" s="10">
        <v>2.2153071052826601E-2</v>
      </c>
      <c r="U4" s="10">
        <v>3.3525968733792703E-2</v>
      </c>
      <c r="V4" s="10">
        <v>0.119883428268645</v>
      </c>
      <c r="W4" s="12">
        <v>0</v>
      </c>
      <c r="X4" s="13"/>
      <c r="Y4" s="3"/>
      <c r="Z4" s="3"/>
    </row>
    <row r="5" spans="1:26">
      <c r="A5" s="136"/>
      <c r="B5" s="140"/>
      <c r="C5" s="136"/>
      <c r="D5" s="129" t="s">
        <v>55</v>
      </c>
      <c r="E5" s="130"/>
      <c r="F5" s="8">
        <v>44230.375189004597</v>
      </c>
      <c r="G5" s="43" t="s">
        <v>75</v>
      </c>
      <c r="H5" s="44">
        <v>22</v>
      </c>
      <c r="I5" s="45">
        <f>H5/Q$4</f>
        <v>2.430939226519337E-2</v>
      </c>
      <c r="J5" s="45">
        <f>+H5/L$4</f>
        <v>8.1499592502037486E-4</v>
      </c>
      <c r="K5" s="9">
        <v>29579</v>
      </c>
      <c r="L5" s="9">
        <v>26994</v>
      </c>
      <c r="M5" s="10">
        <v>0.912606917069543</v>
      </c>
      <c r="N5" s="11">
        <v>7549</v>
      </c>
      <c r="O5" s="9">
        <v>4353</v>
      </c>
      <c r="P5" s="10">
        <v>0.16125805734607701</v>
      </c>
      <c r="Q5" s="11">
        <v>905</v>
      </c>
      <c r="R5" s="9">
        <v>598</v>
      </c>
      <c r="S5" s="10">
        <v>0.13737652193889299</v>
      </c>
      <c r="T5" s="10">
        <v>2.2153071052826601E-2</v>
      </c>
      <c r="U5" s="10">
        <v>3.3525968733792703E-2</v>
      </c>
      <c r="V5" s="10">
        <v>0.119883428268645</v>
      </c>
      <c r="W5" s="12">
        <v>0</v>
      </c>
      <c r="X5" s="53"/>
      <c r="Y5" s="3"/>
      <c r="Z5" s="3"/>
    </row>
    <row r="6" spans="1:26" ht="26.4">
      <c r="A6" s="136"/>
      <c r="B6" s="140"/>
      <c r="C6" s="136"/>
      <c r="D6" s="129" t="s">
        <v>55</v>
      </c>
      <c r="E6" s="130"/>
      <c r="F6" s="8">
        <v>44230.375189004597</v>
      </c>
      <c r="G6" s="43" t="s">
        <v>53</v>
      </c>
      <c r="H6" s="44">
        <v>7</v>
      </c>
      <c r="I6" s="45">
        <f t="shared" ref="I6:I7" si="0">H6/Q$4</f>
        <v>7.7348066298342545E-3</v>
      </c>
      <c r="J6" s="45">
        <f t="shared" ref="J6:J7" si="1">+H6/L$4</f>
        <v>2.5931688523375565E-4</v>
      </c>
      <c r="K6" s="9">
        <v>29579</v>
      </c>
      <c r="L6" s="9">
        <v>26994</v>
      </c>
      <c r="M6" s="10">
        <v>0.912606917069543</v>
      </c>
      <c r="N6" s="11">
        <v>7549</v>
      </c>
      <c r="O6" s="9">
        <v>4353</v>
      </c>
      <c r="P6" s="10">
        <v>0.16125805734607701</v>
      </c>
      <c r="Q6" s="11">
        <v>905</v>
      </c>
      <c r="R6" s="9">
        <v>598</v>
      </c>
      <c r="S6" s="10">
        <v>0.13737652193889299</v>
      </c>
      <c r="T6" s="10">
        <v>2.2153071052826601E-2</v>
      </c>
      <c r="U6" s="10">
        <v>3.3525968733792703E-2</v>
      </c>
      <c r="V6" s="10">
        <v>0.119883428268645</v>
      </c>
      <c r="W6" s="12">
        <v>0</v>
      </c>
      <c r="X6" s="53"/>
      <c r="Y6" s="3"/>
      <c r="Z6" s="3"/>
    </row>
    <row r="7" spans="1:26">
      <c r="A7" s="136"/>
      <c r="B7" s="140"/>
      <c r="C7" s="136"/>
      <c r="D7" s="129" t="s">
        <v>55</v>
      </c>
      <c r="E7" s="130"/>
      <c r="F7" s="8">
        <v>44230.375189004597</v>
      </c>
      <c r="G7" s="43" t="s">
        <v>51</v>
      </c>
      <c r="H7" s="44">
        <v>23</v>
      </c>
      <c r="I7" s="45">
        <f t="shared" si="0"/>
        <v>2.541436464088398E-2</v>
      </c>
      <c r="J7" s="45">
        <f t="shared" si="1"/>
        <v>8.5204119433948287E-4</v>
      </c>
      <c r="K7" s="9">
        <v>29579</v>
      </c>
      <c r="L7" s="9">
        <v>26994</v>
      </c>
      <c r="M7" s="10">
        <v>0.912606917069543</v>
      </c>
      <c r="N7" s="11">
        <v>7549</v>
      </c>
      <c r="O7" s="9">
        <v>4353</v>
      </c>
      <c r="P7" s="10">
        <v>0.16125805734607701</v>
      </c>
      <c r="Q7" s="11">
        <v>905</v>
      </c>
      <c r="R7" s="9">
        <v>598</v>
      </c>
      <c r="S7" s="10">
        <v>0.13737652193889299</v>
      </c>
      <c r="T7" s="10">
        <v>2.2153071052826601E-2</v>
      </c>
      <c r="U7" s="10">
        <v>3.3525968733792703E-2</v>
      </c>
      <c r="V7" s="10">
        <v>0.119883428268645</v>
      </c>
      <c r="W7" s="12">
        <v>0</v>
      </c>
      <c r="X7" s="53"/>
      <c r="Y7" s="3"/>
      <c r="Z7" s="3"/>
    </row>
    <row r="8" spans="1:26">
      <c r="A8" s="136"/>
      <c r="B8" s="140"/>
      <c r="C8" s="136"/>
      <c r="D8" s="129" t="s">
        <v>55</v>
      </c>
      <c r="E8" s="130"/>
      <c r="F8" s="8">
        <v>44230.375189004597</v>
      </c>
      <c r="G8" s="43" t="s">
        <v>52</v>
      </c>
      <c r="H8" s="44">
        <v>5</v>
      </c>
      <c r="I8" s="45">
        <f>H8/Q$4</f>
        <v>5.5248618784530384E-3</v>
      </c>
      <c r="J8" s="45">
        <f>+H8/L$4</f>
        <v>1.8522634659553976E-4</v>
      </c>
      <c r="K8" s="9">
        <v>29579</v>
      </c>
      <c r="L8" s="9">
        <v>26994</v>
      </c>
      <c r="M8" s="10">
        <v>0.912606917069543</v>
      </c>
      <c r="N8" s="11">
        <v>7549</v>
      </c>
      <c r="O8" s="9">
        <v>4353</v>
      </c>
      <c r="P8" s="10">
        <v>0.16125805734607701</v>
      </c>
      <c r="Q8" s="11">
        <v>905</v>
      </c>
      <c r="R8" s="9">
        <v>598</v>
      </c>
      <c r="S8" s="10">
        <v>0.13737652193889299</v>
      </c>
      <c r="T8" s="10">
        <v>2.2153071052826601E-2</v>
      </c>
      <c r="U8" s="10">
        <v>3.3525968733792703E-2</v>
      </c>
      <c r="V8" s="10">
        <v>0.119883428268645</v>
      </c>
      <c r="W8" s="12">
        <v>0</v>
      </c>
      <c r="X8" s="53"/>
      <c r="Y8" s="3"/>
      <c r="Z8" s="3"/>
    </row>
    <row r="9" spans="1:26" ht="26.4">
      <c r="A9" s="136"/>
      <c r="B9" s="140"/>
      <c r="C9" s="136"/>
      <c r="D9" s="129" t="s">
        <v>55</v>
      </c>
      <c r="E9" s="130"/>
      <c r="F9" s="8">
        <v>44230.375189004597</v>
      </c>
      <c r="G9" s="43" t="s">
        <v>76</v>
      </c>
      <c r="H9" s="44">
        <v>11</v>
      </c>
      <c r="I9" s="45">
        <f t="shared" ref="I9:I10" si="2">H9/Q$4</f>
        <v>1.2154696132596685E-2</v>
      </c>
      <c r="J9" s="45">
        <f t="shared" ref="J9:J10" si="3">+H9/L$4</f>
        <v>4.0749796251018743E-4</v>
      </c>
      <c r="K9" s="9">
        <v>29579</v>
      </c>
      <c r="L9" s="9">
        <v>26994</v>
      </c>
      <c r="M9" s="10">
        <v>0.912606917069543</v>
      </c>
      <c r="N9" s="11">
        <v>7549</v>
      </c>
      <c r="O9" s="9">
        <v>4353</v>
      </c>
      <c r="P9" s="10">
        <v>0.16125805734607701</v>
      </c>
      <c r="Q9" s="11">
        <v>905</v>
      </c>
      <c r="R9" s="9">
        <v>598</v>
      </c>
      <c r="S9" s="10">
        <v>0.13737652193889299</v>
      </c>
      <c r="T9" s="10">
        <v>2.2153071052826601E-2</v>
      </c>
      <c r="U9" s="10">
        <v>3.3525968733792703E-2</v>
      </c>
      <c r="V9" s="10">
        <v>0.119883428268645</v>
      </c>
      <c r="W9" s="12">
        <v>0</v>
      </c>
      <c r="X9" s="53"/>
      <c r="Y9" s="3"/>
      <c r="Z9" s="3"/>
    </row>
    <row r="10" spans="1:26">
      <c r="A10" s="136"/>
      <c r="B10" s="140"/>
      <c r="C10" s="136"/>
      <c r="D10" s="129" t="s">
        <v>55</v>
      </c>
      <c r="E10" s="130"/>
      <c r="F10" s="8">
        <v>44230.375189004597</v>
      </c>
      <c r="G10" s="43" t="s">
        <v>77</v>
      </c>
      <c r="H10" s="44">
        <v>7</v>
      </c>
      <c r="I10" s="45">
        <f t="shared" si="2"/>
        <v>7.7348066298342545E-3</v>
      </c>
      <c r="J10" s="45">
        <f t="shared" si="3"/>
        <v>2.5931688523375565E-4</v>
      </c>
      <c r="K10" s="9">
        <v>29579</v>
      </c>
      <c r="L10" s="9">
        <v>26994</v>
      </c>
      <c r="M10" s="10">
        <v>0.912606917069543</v>
      </c>
      <c r="N10" s="11">
        <v>7549</v>
      </c>
      <c r="O10" s="9">
        <v>4353</v>
      </c>
      <c r="P10" s="10">
        <v>0.16125805734607701</v>
      </c>
      <c r="Q10" s="11">
        <v>905</v>
      </c>
      <c r="R10" s="9">
        <v>598</v>
      </c>
      <c r="S10" s="10">
        <v>0.13737652193889299</v>
      </c>
      <c r="T10" s="10">
        <v>2.2153071052826601E-2</v>
      </c>
      <c r="U10" s="10">
        <v>3.3525968733792703E-2</v>
      </c>
      <c r="V10" s="10">
        <v>0.119883428268645</v>
      </c>
      <c r="W10" s="12">
        <v>0</v>
      </c>
      <c r="X10" s="53"/>
      <c r="Y10" s="3"/>
      <c r="Z10" s="3"/>
    </row>
    <row r="11" spans="1:26" ht="20.399999999999999">
      <c r="A11" s="137"/>
      <c r="B11" s="137"/>
      <c r="C11" s="137"/>
      <c r="D11" s="141" t="s">
        <v>0</v>
      </c>
      <c r="E11" s="14" t="s">
        <v>29</v>
      </c>
      <c r="F11" s="15" t="s">
        <v>0</v>
      </c>
      <c r="G11" s="15"/>
      <c r="H11" s="15"/>
      <c r="I11" s="15"/>
      <c r="J11" s="15"/>
      <c r="K11" s="16">
        <v>18701</v>
      </c>
      <c r="L11" s="16">
        <v>17162</v>
      </c>
      <c r="M11" s="17">
        <v>0.91770493556494304</v>
      </c>
      <c r="N11" s="18">
        <v>4911</v>
      </c>
      <c r="O11" s="16">
        <v>2750</v>
      </c>
      <c r="P11" s="17">
        <v>0.16023773452977499</v>
      </c>
      <c r="Q11" s="18">
        <v>566</v>
      </c>
      <c r="R11" s="16">
        <v>357</v>
      </c>
      <c r="S11" s="17">
        <v>0.129818181818182</v>
      </c>
      <c r="T11" s="17">
        <v>2.0801771355319899E-2</v>
      </c>
      <c r="U11" s="17">
        <v>3.2979839179582797E-2</v>
      </c>
      <c r="V11" s="17">
        <v>0.115251476277744</v>
      </c>
      <c r="W11" s="15">
        <v>0</v>
      </c>
      <c r="X11" s="15" t="s">
        <v>56</v>
      </c>
      <c r="Y11" s="3"/>
      <c r="Z11" s="3"/>
    </row>
    <row r="12" spans="1:26" ht="20.399999999999999">
      <c r="A12" s="137"/>
      <c r="B12" s="137"/>
      <c r="C12" s="137"/>
      <c r="D12" s="142"/>
      <c r="E12" s="14" t="s">
        <v>31</v>
      </c>
      <c r="F12" s="15" t="s">
        <v>0</v>
      </c>
      <c r="G12" s="15"/>
      <c r="H12" s="15"/>
      <c r="I12" s="15"/>
      <c r="J12" s="15"/>
      <c r="K12" s="16">
        <v>10878</v>
      </c>
      <c r="L12" s="16">
        <v>9832</v>
      </c>
      <c r="M12" s="17">
        <v>0.903842618128332</v>
      </c>
      <c r="N12" s="18">
        <v>2638</v>
      </c>
      <c r="O12" s="16">
        <v>1603</v>
      </c>
      <c r="P12" s="17">
        <v>0.16303905614320599</v>
      </c>
      <c r="Q12" s="18">
        <v>339</v>
      </c>
      <c r="R12" s="16">
        <v>241</v>
      </c>
      <c r="S12" s="17">
        <v>0.15034310667498399</v>
      </c>
      <c r="T12" s="17">
        <v>2.4511798209926799E-2</v>
      </c>
      <c r="U12" s="17">
        <v>3.44792514239219E-2</v>
      </c>
      <c r="V12" s="17">
        <v>0.128506444275967</v>
      </c>
      <c r="W12" s="15">
        <v>0</v>
      </c>
      <c r="X12" s="15" t="s">
        <v>56</v>
      </c>
      <c r="Y12" s="3"/>
      <c r="Z12" s="3"/>
    </row>
    <row r="13" spans="1:26">
      <c r="A13" s="137"/>
      <c r="B13" s="137"/>
      <c r="C13" s="137"/>
      <c r="D13" s="129" t="s">
        <v>57</v>
      </c>
      <c r="E13" s="130"/>
      <c r="F13" s="8">
        <v>44237.409865358801</v>
      </c>
      <c r="G13" s="8"/>
      <c r="H13" s="8"/>
      <c r="I13" s="8"/>
      <c r="J13" s="8"/>
      <c r="K13" s="9">
        <v>29463</v>
      </c>
      <c r="L13" s="9">
        <v>26893</v>
      </c>
      <c r="M13" s="10">
        <v>0.91277195126090305</v>
      </c>
      <c r="N13" s="11">
        <v>6029</v>
      </c>
      <c r="O13" s="9">
        <v>3959</v>
      </c>
      <c r="P13" s="10">
        <v>0.14721302941285799</v>
      </c>
      <c r="Q13" s="11">
        <v>699</v>
      </c>
      <c r="R13" s="9">
        <v>424</v>
      </c>
      <c r="S13" s="10">
        <v>0.107097751957565</v>
      </c>
      <c r="T13" s="10">
        <v>1.576618450898E-2</v>
      </c>
      <c r="U13" s="10">
        <v>2.59918938013609E-2</v>
      </c>
      <c r="V13" s="10">
        <v>0.11593962514513199</v>
      </c>
      <c r="W13" s="12">
        <v>0</v>
      </c>
      <c r="X13" s="13"/>
      <c r="Y13" s="3"/>
      <c r="Z13" s="3"/>
    </row>
    <row r="14" spans="1:26">
      <c r="A14" s="137"/>
      <c r="B14" s="137"/>
      <c r="C14" s="137"/>
      <c r="D14" s="129" t="s">
        <v>57</v>
      </c>
      <c r="E14" s="130"/>
      <c r="F14" s="8">
        <v>44237.409865358801</v>
      </c>
      <c r="G14" s="43" t="s">
        <v>75</v>
      </c>
      <c r="H14" s="44">
        <v>28</v>
      </c>
      <c r="I14" s="45">
        <f>H14/Q$13</f>
        <v>4.005722460658083E-2</v>
      </c>
      <c r="J14" s="45">
        <f>+H14/L$13</f>
        <v>1.0411631279515115E-3</v>
      </c>
      <c r="K14" s="9">
        <v>29463</v>
      </c>
      <c r="L14" s="9">
        <v>26893</v>
      </c>
      <c r="M14" s="10">
        <v>0.91277195126090305</v>
      </c>
      <c r="N14" s="11">
        <v>6029</v>
      </c>
      <c r="O14" s="9">
        <v>3959</v>
      </c>
      <c r="P14" s="10">
        <v>0.14721302941285799</v>
      </c>
      <c r="Q14" s="11">
        <v>699</v>
      </c>
      <c r="R14" s="9">
        <v>424</v>
      </c>
      <c r="S14" s="10">
        <v>0.107097751957565</v>
      </c>
      <c r="T14" s="10">
        <v>1.576618450898E-2</v>
      </c>
      <c r="U14" s="10">
        <v>2.59918938013609E-2</v>
      </c>
      <c r="V14" s="10">
        <v>0.11593962514513199</v>
      </c>
      <c r="W14" s="12">
        <v>0</v>
      </c>
      <c r="X14" s="53"/>
      <c r="Y14" s="3"/>
      <c r="Z14" s="3"/>
    </row>
    <row r="15" spans="1:26" ht="26.4">
      <c r="A15" s="137"/>
      <c r="B15" s="137"/>
      <c r="C15" s="137"/>
      <c r="D15" s="129" t="s">
        <v>57</v>
      </c>
      <c r="E15" s="130"/>
      <c r="F15" s="8">
        <v>44237.409865358801</v>
      </c>
      <c r="G15" s="43" t="s">
        <v>53</v>
      </c>
      <c r="H15" s="44">
        <v>7</v>
      </c>
      <c r="I15" s="45">
        <f t="shared" ref="I15:I19" si="4">H15/Q$13</f>
        <v>1.0014306151645207E-2</v>
      </c>
      <c r="J15" s="45">
        <f t="shared" ref="J15:J19" si="5">+H15/L$13</f>
        <v>2.6029078198787787E-4</v>
      </c>
      <c r="K15" s="9">
        <v>29463</v>
      </c>
      <c r="L15" s="9">
        <v>26893</v>
      </c>
      <c r="M15" s="10">
        <v>0.91277195126090305</v>
      </c>
      <c r="N15" s="11">
        <v>6029</v>
      </c>
      <c r="O15" s="9">
        <v>3959</v>
      </c>
      <c r="P15" s="10">
        <v>0.14721302941285799</v>
      </c>
      <c r="Q15" s="11">
        <v>699</v>
      </c>
      <c r="R15" s="9">
        <v>424</v>
      </c>
      <c r="S15" s="10">
        <v>0.107097751957565</v>
      </c>
      <c r="T15" s="10">
        <v>1.576618450898E-2</v>
      </c>
      <c r="U15" s="10">
        <v>2.59918938013609E-2</v>
      </c>
      <c r="V15" s="10">
        <v>0.11593962514513199</v>
      </c>
      <c r="W15" s="12">
        <v>0</v>
      </c>
      <c r="X15" s="53"/>
      <c r="Y15" s="3"/>
      <c r="Z15" s="3"/>
    </row>
    <row r="16" spans="1:26">
      <c r="A16" s="137"/>
      <c r="B16" s="137"/>
      <c r="C16" s="137"/>
      <c r="D16" s="129" t="s">
        <v>57</v>
      </c>
      <c r="E16" s="130"/>
      <c r="F16" s="8">
        <v>44237.409865358801</v>
      </c>
      <c r="G16" s="43" t="s">
        <v>51</v>
      </c>
      <c r="H16" s="44">
        <v>13</v>
      </c>
      <c r="I16" s="45">
        <f t="shared" si="4"/>
        <v>1.8597997138769671E-2</v>
      </c>
      <c r="J16" s="45">
        <f t="shared" si="5"/>
        <v>4.8339716654891609E-4</v>
      </c>
      <c r="K16" s="9">
        <v>29463</v>
      </c>
      <c r="L16" s="9">
        <v>26893</v>
      </c>
      <c r="M16" s="10">
        <v>0.91277195126090305</v>
      </c>
      <c r="N16" s="11">
        <v>6029</v>
      </c>
      <c r="O16" s="9">
        <v>3959</v>
      </c>
      <c r="P16" s="10">
        <v>0.14721302941285799</v>
      </c>
      <c r="Q16" s="11">
        <v>699</v>
      </c>
      <c r="R16" s="9">
        <v>424</v>
      </c>
      <c r="S16" s="10">
        <v>0.107097751957565</v>
      </c>
      <c r="T16" s="10">
        <v>1.576618450898E-2</v>
      </c>
      <c r="U16" s="10">
        <v>2.59918938013609E-2</v>
      </c>
      <c r="V16" s="10">
        <v>0.11593962514513199</v>
      </c>
      <c r="W16" s="12">
        <v>0</v>
      </c>
      <c r="X16" s="53"/>
      <c r="Y16" s="3"/>
      <c r="Z16" s="3"/>
    </row>
    <row r="17" spans="1:26">
      <c r="A17" s="137"/>
      <c r="B17" s="137"/>
      <c r="C17" s="137"/>
      <c r="D17" s="129" t="s">
        <v>57</v>
      </c>
      <c r="E17" s="130"/>
      <c r="F17" s="8">
        <v>44237.409865358801</v>
      </c>
      <c r="G17" s="43" t="s">
        <v>52</v>
      </c>
      <c r="H17" s="44">
        <v>1</v>
      </c>
      <c r="I17" s="45">
        <f t="shared" si="4"/>
        <v>1.4306151645207439E-3</v>
      </c>
      <c r="J17" s="45">
        <f t="shared" si="5"/>
        <v>3.7184397426839697E-5</v>
      </c>
      <c r="K17" s="9">
        <v>29463</v>
      </c>
      <c r="L17" s="9">
        <v>26893</v>
      </c>
      <c r="M17" s="10">
        <v>0.91277195126090305</v>
      </c>
      <c r="N17" s="11">
        <v>6029</v>
      </c>
      <c r="O17" s="9">
        <v>3959</v>
      </c>
      <c r="P17" s="10">
        <v>0.14721302941285799</v>
      </c>
      <c r="Q17" s="11">
        <v>699</v>
      </c>
      <c r="R17" s="9">
        <v>424</v>
      </c>
      <c r="S17" s="10">
        <v>0.107097751957565</v>
      </c>
      <c r="T17" s="10">
        <v>1.576618450898E-2</v>
      </c>
      <c r="U17" s="10">
        <v>2.59918938013609E-2</v>
      </c>
      <c r="V17" s="10">
        <v>0.11593962514513199</v>
      </c>
      <c r="W17" s="12">
        <v>0</v>
      </c>
      <c r="X17" s="53"/>
      <c r="Y17" s="3"/>
      <c r="Z17" s="3"/>
    </row>
    <row r="18" spans="1:26" ht="26.4">
      <c r="A18" s="137"/>
      <c r="B18" s="137"/>
      <c r="C18" s="137"/>
      <c r="D18" s="129" t="s">
        <v>57</v>
      </c>
      <c r="E18" s="130"/>
      <c r="F18" s="8">
        <v>44237.409865358801</v>
      </c>
      <c r="G18" s="43" t="s">
        <v>76</v>
      </c>
      <c r="H18" s="44">
        <v>6</v>
      </c>
      <c r="I18" s="45">
        <f t="shared" si="4"/>
        <v>8.5836909871244635E-3</v>
      </c>
      <c r="J18" s="45">
        <f t="shared" si="5"/>
        <v>2.2310638456103819E-4</v>
      </c>
      <c r="K18" s="9">
        <v>29463</v>
      </c>
      <c r="L18" s="9">
        <v>26893</v>
      </c>
      <c r="M18" s="10">
        <v>0.91277195126090305</v>
      </c>
      <c r="N18" s="11">
        <v>6029</v>
      </c>
      <c r="O18" s="9">
        <v>3959</v>
      </c>
      <c r="P18" s="10">
        <v>0.14721302941285799</v>
      </c>
      <c r="Q18" s="11">
        <v>699</v>
      </c>
      <c r="R18" s="9">
        <v>424</v>
      </c>
      <c r="S18" s="10">
        <v>0.107097751957565</v>
      </c>
      <c r="T18" s="10">
        <v>1.576618450898E-2</v>
      </c>
      <c r="U18" s="10">
        <v>2.59918938013609E-2</v>
      </c>
      <c r="V18" s="10">
        <v>0.11593962514513199</v>
      </c>
      <c r="W18" s="12">
        <v>0</v>
      </c>
      <c r="X18" s="53"/>
      <c r="Y18" s="3"/>
      <c r="Z18" s="3"/>
    </row>
    <row r="19" spans="1:26">
      <c r="A19" s="137"/>
      <c r="B19" s="137"/>
      <c r="C19" s="137"/>
      <c r="D19" s="129" t="s">
        <v>57</v>
      </c>
      <c r="E19" s="130"/>
      <c r="F19" s="8">
        <v>44237.409865358801</v>
      </c>
      <c r="G19" s="43" t="s">
        <v>77</v>
      </c>
      <c r="H19" s="44">
        <v>4</v>
      </c>
      <c r="I19" s="45">
        <f t="shared" si="4"/>
        <v>5.7224606580829757E-3</v>
      </c>
      <c r="J19" s="45">
        <f t="shared" si="5"/>
        <v>1.4873758970735879E-4</v>
      </c>
      <c r="K19" s="9">
        <v>29463</v>
      </c>
      <c r="L19" s="9">
        <v>26893</v>
      </c>
      <c r="M19" s="10">
        <v>0.91277195126090305</v>
      </c>
      <c r="N19" s="11">
        <v>6029</v>
      </c>
      <c r="O19" s="9">
        <v>3959</v>
      </c>
      <c r="P19" s="10">
        <v>0.14721302941285799</v>
      </c>
      <c r="Q19" s="11">
        <v>699</v>
      </c>
      <c r="R19" s="9">
        <v>424</v>
      </c>
      <c r="S19" s="10">
        <v>0.107097751957565</v>
      </c>
      <c r="T19" s="10">
        <v>1.576618450898E-2</v>
      </c>
      <c r="U19" s="10">
        <v>2.59918938013609E-2</v>
      </c>
      <c r="V19" s="10">
        <v>0.11593962514513199</v>
      </c>
      <c r="W19" s="12">
        <v>0</v>
      </c>
      <c r="X19" s="53"/>
      <c r="Y19" s="3"/>
      <c r="Z19" s="3"/>
    </row>
    <row r="20" spans="1:26" ht="20.399999999999999">
      <c r="A20" s="137"/>
      <c r="B20" s="137"/>
      <c r="C20" s="137"/>
      <c r="D20" s="141" t="s">
        <v>0</v>
      </c>
      <c r="E20" s="14" t="s">
        <v>29</v>
      </c>
      <c r="F20" s="15" t="s">
        <v>0</v>
      </c>
      <c r="G20" s="15"/>
      <c r="H20" s="15"/>
      <c r="I20" s="15"/>
      <c r="J20" s="15"/>
      <c r="K20" s="16">
        <v>18638</v>
      </c>
      <c r="L20" s="16">
        <v>17115</v>
      </c>
      <c r="M20" s="17">
        <v>0.91828522373645205</v>
      </c>
      <c r="N20" s="18">
        <v>4018</v>
      </c>
      <c r="O20" s="16">
        <v>2557</v>
      </c>
      <c r="P20" s="17">
        <v>0.149401110137306</v>
      </c>
      <c r="Q20" s="18">
        <v>520</v>
      </c>
      <c r="R20" s="16">
        <v>303</v>
      </c>
      <c r="S20" s="17">
        <v>0.11849824012514699</v>
      </c>
      <c r="T20" s="17">
        <v>1.7703768624013998E-2</v>
      </c>
      <c r="U20" s="17">
        <v>3.0382705229331002E-2</v>
      </c>
      <c r="V20" s="17">
        <v>0.129417620706819</v>
      </c>
      <c r="W20" s="15">
        <v>0</v>
      </c>
      <c r="X20" s="15" t="s">
        <v>58</v>
      </c>
      <c r="Y20" s="3"/>
      <c r="Z20" s="3"/>
    </row>
    <row r="21" spans="1:26" ht="20.399999999999999">
      <c r="A21" s="137"/>
      <c r="B21" s="137"/>
      <c r="C21" s="137"/>
      <c r="D21" s="142"/>
      <c r="E21" s="14" t="s">
        <v>31</v>
      </c>
      <c r="F21" s="15" t="s">
        <v>0</v>
      </c>
      <c r="G21" s="15"/>
      <c r="H21" s="15"/>
      <c r="I21" s="15"/>
      <c r="J21" s="15"/>
      <c r="K21" s="16">
        <v>10825</v>
      </c>
      <c r="L21" s="16">
        <v>9778</v>
      </c>
      <c r="M21" s="17">
        <v>0.90327944572748298</v>
      </c>
      <c r="N21" s="18">
        <v>2011</v>
      </c>
      <c r="O21" s="16">
        <v>1402</v>
      </c>
      <c r="P21" s="17">
        <v>0.14338310492943299</v>
      </c>
      <c r="Q21" s="18">
        <v>179</v>
      </c>
      <c r="R21" s="16">
        <v>121</v>
      </c>
      <c r="S21" s="17">
        <v>8.6305278174037103E-2</v>
      </c>
      <c r="T21" s="17">
        <v>1.23747187563919E-2</v>
      </c>
      <c r="U21" s="17">
        <v>1.8306402127224401E-2</v>
      </c>
      <c r="V21" s="17">
        <v>8.9010442565887596E-2</v>
      </c>
      <c r="W21" s="15">
        <v>0</v>
      </c>
      <c r="X21" s="15" t="s">
        <v>58</v>
      </c>
      <c r="Y21" s="3"/>
      <c r="Z21" s="3"/>
    </row>
    <row r="22" spans="1:26">
      <c r="A22" s="137"/>
      <c r="B22" s="137"/>
      <c r="C22" s="137"/>
      <c r="D22" s="129" t="s">
        <v>59</v>
      </c>
      <c r="E22" s="130"/>
      <c r="F22" s="8">
        <v>44244.423798645803</v>
      </c>
      <c r="G22" s="8"/>
      <c r="H22" s="8"/>
      <c r="I22" s="8"/>
      <c r="J22" s="8"/>
      <c r="K22" s="9">
        <v>29394</v>
      </c>
      <c r="L22" s="9">
        <v>26862</v>
      </c>
      <c r="M22" s="10">
        <v>0.913859971422739</v>
      </c>
      <c r="N22" s="11">
        <v>5740</v>
      </c>
      <c r="O22" s="9">
        <v>3771</v>
      </c>
      <c r="P22" s="10">
        <v>0.140384185838731</v>
      </c>
      <c r="Q22" s="11">
        <v>346</v>
      </c>
      <c r="R22" s="9">
        <v>235</v>
      </c>
      <c r="S22" s="10">
        <v>6.2317687616016998E-2</v>
      </c>
      <c r="T22" s="10">
        <v>8.7484178393269305E-3</v>
      </c>
      <c r="U22" s="10">
        <v>1.28806492442856E-2</v>
      </c>
      <c r="V22" s="10">
        <v>6.0278745644599299E-2</v>
      </c>
      <c r="W22" s="12">
        <v>0.2</v>
      </c>
      <c r="X22" s="13"/>
      <c r="Y22" s="3"/>
      <c r="Z22" s="3"/>
    </row>
    <row r="23" spans="1:26">
      <c r="A23" s="137"/>
      <c r="B23" s="137"/>
      <c r="C23" s="137"/>
      <c r="D23" s="129" t="s">
        <v>59</v>
      </c>
      <c r="E23" s="130"/>
      <c r="F23" s="8">
        <v>44244.423798645803</v>
      </c>
      <c r="G23" s="43" t="s">
        <v>75</v>
      </c>
      <c r="H23" s="44">
        <v>14</v>
      </c>
      <c r="I23" s="45">
        <f>H23/Q$22</f>
        <v>4.046242774566474E-2</v>
      </c>
      <c r="J23" s="45">
        <f>+H23/L$22</f>
        <v>5.2118233936415757E-4</v>
      </c>
      <c r="K23" s="9">
        <v>29394</v>
      </c>
      <c r="L23" s="9">
        <v>26862</v>
      </c>
      <c r="M23" s="10">
        <v>0.913859971422739</v>
      </c>
      <c r="N23" s="11">
        <v>5740</v>
      </c>
      <c r="O23" s="9">
        <v>3771</v>
      </c>
      <c r="P23" s="10">
        <v>0.140384185838731</v>
      </c>
      <c r="Q23" s="11">
        <v>346</v>
      </c>
      <c r="R23" s="9">
        <v>235</v>
      </c>
      <c r="S23" s="10">
        <v>6.2317687616016998E-2</v>
      </c>
      <c r="T23" s="10">
        <v>8.7484178393269305E-3</v>
      </c>
      <c r="U23" s="10">
        <v>1.28806492442856E-2</v>
      </c>
      <c r="V23" s="10">
        <v>6.0278745644599299E-2</v>
      </c>
      <c r="W23" s="12">
        <v>0.2</v>
      </c>
      <c r="X23" s="53"/>
      <c r="Y23" s="3"/>
      <c r="Z23" s="3"/>
    </row>
    <row r="24" spans="1:26" ht="26.4">
      <c r="A24" s="137"/>
      <c r="B24" s="137"/>
      <c r="C24" s="137"/>
      <c r="D24" s="129" t="s">
        <v>59</v>
      </c>
      <c r="E24" s="130"/>
      <c r="F24" s="8">
        <v>44244.423798645803</v>
      </c>
      <c r="G24" s="43" t="s">
        <v>53</v>
      </c>
      <c r="H24" s="44">
        <v>8</v>
      </c>
      <c r="I24" s="45">
        <f t="shared" ref="I24:I28" si="6">H24/Q$22</f>
        <v>2.3121387283236993E-2</v>
      </c>
      <c r="J24" s="45">
        <f t="shared" ref="J24:J28" si="7">+H24/L$22</f>
        <v>2.9781847963666143E-4</v>
      </c>
      <c r="K24" s="9">
        <v>29394</v>
      </c>
      <c r="L24" s="9">
        <v>26862</v>
      </c>
      <c r="M24" s="10">
        <v>0.913859971422739</v>
      </c>
      <c r="N24" s="11">
        <v>5740</v>
      </c>
      <c r="O24" s="9">
        <v>3771</v>
      </c>
      <c r="P24" s="10">
        <v>0.140384185838731</v>
      </c>
      <c r="Q24" s="11">
        <v>346</v>
      </c>
      <c r="R24" s="9">
        <v>235</v>
      </c>
      <c r="S24" s="10">
        <v>6.2317687616016998E-2</v>
      </c>
      <c r="T24" s="10">
        <v>8.7484178393269305E-3</v>
      </c>
      <c r="U24" s="10">
        <v>1.28806492442856E-2</v>
      </c>
      <c r="V24" s="10">
        <v>6.0278745644599299E-2</v>
      </c>
      <c r="W24" s="12">
        <v>0.2</v>
      </c>
      <c r="X24" s="53"/>
      <c r="Y24" s="3"/>
      <c r="Z24" s="3"/>
    </row>
    <row r="25" spans="1:26">
      <c r="A25" s="137"/>
      <c r="B25" s="137"/>
      <c r="C25" s="137"/>
      <c r="D25" s="129" t="s">
        <v>59</v>
      </c>
      <c r="E25" s="130"/>
      <c r="F25" s="8">
        <v>44244.423798645803</v>
      </c>
      <c r="G25" s="43" t="s">
        <v>51</v>
      </c>
      <c r="H25" s="44">
        <v>14</v>
      </c>
      <c r="I25" s="45">
        <f t="shared" si="6"/>
        <v>4.046242774566474E-2</v>
      </c>
      <c r="J25" s="45">
        <f t="shared" si="7"/>
        <v>5.2118233936415757E-4</v>
      </c>
      <c r="K25" s="9">
        <v>29394</v>
      </c>
      <c r="L25" s="9">
        <v>26862</v>
      </c>
      <c r="M25" s="10">
        <v>0.913859971422739</v>
      </c>
      <c r="N25" s="11">
        <v>5740</v>
      </c>
      <c r="O25" s="9">
        <v>3771</v>
      </c>
      <c r="P25" s="10">
        <v>0.140384185838731</v>
      </c>
      <c r="Q25" s="11">
        <v>346</v>
      </c>
      <c r="R25" s="9">
        <v>235</v>
      </c>
      <c r="S25" s="10">
        <v>6.2317687616016998E-2</v>
      </c>
      <c r="T25" s="10">
        <v>8.7484178393269305E-3</v>
      </c>
      <c r="U25" s="10">
        <v>1.28806492442856E-2</v>
      </c>
      <c r="V25" s="10">
        <v>6.0278745644599299E-2</v>
      </c>
      <c r="W25" s="12">
        <v>0.2</v>
      </c>
      <c r="X25" s="53"/>
      <c r="Y25" s="3"/>
      <c r="Z25" s="3"/>
    </row>
    <row r="26" spans="1:26">
      <c r="A26" s="137"/>
      <c r="B26" s="137"/>
      <c r="C26" s="137"/>
      <c r="D26" s="129" t="s">
        <v>59</v>
      </c>
      <c r="E26" s="130"/>
      <c r="F26" s="8">
        <v>44244.423798645803</v>
      </c>
      <c r="G26" s="43" t="s">
        <v>52</v>
      </c>
      <c r="H26" s="44">
        <v>1</v>
      </c>
      <c r="I26" s="45">
        <f t="shared" si="6"/>
        <v>2.8901734104046241E-3</v>
      </c>
      <c r="J26" s="45">
        <f t="shared" si="7"/>
        <v>3.7227309954582679E-5</v>
      </c>
      <c r="K26" s="9">
        <v>29394</v>
      </c>
      <c r="L26" s="9">
        <v>26862</v>
      </c>
      <c r="M26" s="10">
        <v>0.913859971422739</v>
      </c>
      <c r="N26" s="11">
        <v>5740</v>
      </c>
      <c r="O26" s="9">
        <v>3771</v>
      </c>
      <c r="P26" s="10">
        <v>0.140384185838731</v>
      </c>
      <c r="Q26" s="11">
        <v>346</v>
      </c>
      <c r="R26" s="9">
        <v>235</v>
      </c>
      <c r="S26" s="10">
        <v>6.2317687616016998E-2</v>
      </c>
      <c r="T26" s="10">
        <v>8.7484178393269305E-3</v>
      </c>
      <c r="U26" s="10">
        <v>1.28806492442856E-2</v>
      </c>
      <c r="V26" s="10">
        <v>6.0278745644599299E-2</v>
      </c>
      <c r="W26" s="12">
        <v>0.2</v>
      </c>
      <c r="X26" s="53"/>
      <c r="Y26" s="3"/>
      <c r="Z26" s="3"/>
    </row>
    <row r="27" spans="1:26" ht="26.4">
      <c r="A27" s="137"/>
      <c r="B27" s="137"/>
      <c r="C27" s="137"/>
      <c r="D27" s="129" t="s">
        <v>59</v>
      </c>
      <c r="E27" s="130"/>
      <c r="F27" s="8">
        <v>44244.423798645803</v>
      </c>
      <c r="G27" s="43" t="s">
        <v>76</v>
      </c>
      <c r="H27" s="44">
        <v>6</v>
      </c>
      <c r="I27" s="45">
        <f t="shared" si="6"/>
        <v>1.7341040462427744E-2</v>
      </c>
      <c r="J27" s="45">
        <f t="shared" si="7"/>
        <v>2.2336385972749609E-4</v>
      </c>
      <c r="K27" s="9">
        <v>29394</v>
      </c>
      <c r="L27" s="9">
        <v>26862</v>
      </c>
      <c r="M27" s="10">
        <v>0.913859971422739</v>
      </c>
      <c r="N27" s="11">
        <v>5740</v>
      </c>
      <c r="O27" s="9">
        <v>3771</v>
      </c>
      <c r="P27" s="10">
        <v>0.140384185838731</v>
      </c>
      <c r="Q27" s="11">
        <v>346</v>
      </c>
      <c r="R27" s="9">
        <v>235</v>
      </c>
      <c r="S27" s="10">
        <v>6.2317687616016998E-2</v>
      </c>
      <c r="T27" s="10">
        <v>8.7484178393269305E-3</v>
      </c>
      <c r="U27" s="10">
        <v>1.28806492442856E-2</v>
      </c>
      <c r="V27" s="10">
        <v>6.0278745644599299E-2</v>
      </c>
      <c r="W27" s="12">
        <v>0.2</v>
      </c>
      <c r="X27" s="53"/>
      <c r="Y27" s="3"/>
      <c r="Z27" s="3"/>
    </row>
    <row r="28" spans="1:26">
      <c r="A28" s="137"/>
      <c r="B28" s="137"/>
      <c r="C28" s="137"/>
      <c r="D28" s="129" t="s">
        <v>59</v>
      </c>
      <c r="E28" s="130"/>
      <c r="F28" s="8">
        <v>44244.423798645803</v>
      </c>
      <c r="G28" s="43" t="s">
        <v>77</v>
      </c>
      <c r="H28" s="44">
        <v>2</v>
      </c>
      <c r="I28" s="45">
        <f t="shared" si="6"/>
        <v>5.7803468208092483E-3</v>
      </c>
      <c r="J28" s="45">
        <f t="shared" si="7"/>
        <v>7.4454619909165357E-5</v>
      </c>
      <c r="K28" s="9">
        <v>29394</v>
      </c>
      <c r="L28" s="9">
        <v>26862</v>
      </c>
      <c r="M28" s="10">
        <v>0.913859971422739</v>
      </c>
      <c r="N28" s="11">
        <v>5740</v>
      </c>
      <c r="O28" s="9">
        <v>3771</v>
      </c>
      <c r="P28" s="10">
        <v>0.140384185838731</v>
      </c>
      <c r="Q28" s="11">
        <v>346</v>
      </c>
      <c r="R28" s="9">
        <v>235</v>
      </c>
      <c r="S28" s="10">
        <v>6.2317687616016998E-2</v>
      </c>
      <c r="T28" s="10">
        <v>8.7484178393269305E-3</v>
      </c>
      <c r="U28" s="10">
        <v>1.28806492442856E-2</v>
      </c>
      <c r="V28" s="10">
        <v>6.0278745644599299E-2</v>
      </c>
      <c r="W28" s="12">
        <v>0.2</v>
      </c>
      <c r="X28" s="53"/>
      <c r="Y28" s="3"/>
      <c r="Z28" s="3"/>
    </row>
    <row r="29" spans="1:26">
      <c r="A29" s="137"/>
      <c r="B29" s="137"/>
      <c r="C29" s="137"/>
      <c r="D29" s="141" t="s">
        <v>0</v>
      </c>
      <c r="E29" s="14" t="s">
        <v>29</v>
      </c>
      <c r="F29" s="15" t="s">
        <v>0</v>
      </c>
      <c r="G29" s="15"/>
      <c r="H29" s="15"/>
      <c r="I29" s="15"/>
      <c r="J29" s="15"/>
      <c r="K29" s="16">
        <v>18604</v>
      </c>
      <c r="L29" s="16">
        <v>17086</v>
      </c>
      <c r="M29" s="17">
        <v>0.91840464416254597</v>
      </c>
      <c r="N29" s="18">
        <v>3596</v>
      </c>
      <c r="O29" s="16">
        <v>2390</v>
      </c>
      <c r="P29" s="17">
        <v>0.13988060400327801</v>
      </c>
      <c r="Q29" s="18">
        <v>231</v>
      </c>
      <c r="R29" s="16">
        <v>146</v>
      </c>
      <c r="S29" s="17">
        <v>6.1087866108786602E-2</v>
      </c>
      <c r="T29" s="17">
        <v>8.5450076085684199E-3</v>
      </c>
      <c r="U29" s="17">
        <v>1.3519840805337699E-2</v>
      </c>
      <c r="V29" s="17">
        <v>6.4238042269188E-2</v>
      </c>
      <c r="W29" s="15">
        <v>0.2</v>
      </c>
      <c r="X29" s="15" t="s">
        <v>60</v>
      </c>
      <c r="Y29" s="3"/>
      <c r="Z29" s="3"/>
    </row>
    <row r="30" spans="1:26">
      <c r="A30" s="137"/>
      <c r="B30" s="137"/>
      <c r="C30" s="137"/>
      <c r="D30" s="142"/>
      <c r="E30" s="14" t="s">
        <v>31</v>
      </c>
      <c r="F30" s="15" t="s">
        <v>0</v>
      </c>
      <c r="G30" s="15"/>
      <c r="H30" s="15"/>
      <c r="I30" s="15"/>
      <c r="J30" s="15"/>
      <c r="K30" s="16">
        <v>10790</v>
      </c>
      <c r="L30" s="16">
        <v>9776</v>
      </c>
      <c r="M30" s="17">
        <v>0.90602409638554204</v>
      </c>
      <c r="N30" s="18">
        <v>2144</v>
      </c>
      <c r="O30" s="16">
        <v>1381</v>
      </c>
      <c r="P30" s="17">
        <v>0.141264320785597</v>
      </c>
      <c r="Q30" s="18">
        <v>115</v>
      </c>
      <c r="R30" s="16">
        <v>89</v>
      </c>
      <c r="S30" s="17">
        <v>6.4446053584359203E-2</v>
      </c>
      <c r="T30" s="17">
        <v>9.1039279869067104E-3</v>
      </c>
      <c r="U30" s="17">
        <v>1.17635024549918E-2</v>
      </c>
      <c r="V30" s="17">
        <v>5.3638059701492498E-2</v>
      </c>
      <c r="W30" s="15">
        <v>0.2</v>
      </c>
      <c r="X30" s="15" t="s">
        <v>60</v>
      </c>
      <c r="Y30" s="3"/>
      <c r="Z30" s="3"/>
    </row>
    <row r="31" spans="1:26">
      <c r="A31" s="137"/>
      <c r="B31" s="137"/>
      <c r="C31" s="137"/>
      <c r="D31" s="129" t="s">
        <v>61</v>
      </c>
      <c r="E31" s="130"/>
      <c r="F31" s="8">
        <v>44251.441098877302</v>
      </c>
      <c r="G31" s="8"/>
      <c r="H31" s="8"/>
      <c r="I31" s="8"/>
      <c r="J31" s="8"/>
      <c r="K31" s="9">
        <v>29312</v>
      </c>
      <c r="L31" s="9">
        <v>26842</v>
      </c>
      <c r="M31" s="10">
        <v>0.91573417030567705</v>
      </c>
      <c r="N31" s="11">
        <v>5603</v>
      </c>
      <c r="O31" s="9">
        <v>3821</v>
      </c>
      <c r="P31" s="10">
        <v>0.14235153863348499</v>
      </c>
      <c r="Q31" s="11">
        <v>384</v>
      </c>
      <c r="R31" s="9">
        <v>280</v>
      </c>
      <c r="S31" s="10">
        <v>7.3279246270609805E-2</v>
      </c>
      <c r="T31" s="10">
        <v>1.0431413456523399E-2</v>
      </c>
      <c r="U31" s="10">
        <v>1.43059384546606E-2</v>
      </c>
      <c r="V31" s="10">
        <v>6.8534713546314505E-2</v>
      </c>
      <c r="W31" s="12">
        <v>0</v>
      </c>
      <c r="X31" s="13"/>
      <c r="Y31" s="3"/>
      <c r="Z31" s="3"/>
    </row>
    <row r="32" spans="1:26">
      <c r="A32" s="137"/>
      <c r="B32" s="137"/>
      <c r="C32" s="137"/>
      <c r="D32" s="129" t="s">
        <v>61</v>
      </c>
      <c r="E32" s="130"/>
      <c r="F32" s="8">
        <v>44251.441098877302</v>
      </c>
      <c r="G32" s="43" t="s">
        <v>75</v>
      </c>
      <c r="H32" s="44">
        <v>27</v>
      </c>
      <c r="I32" s="45">
        <f>H32/Q$31</f>
        <v>7.03125E-2</v>
      </c>
      <c r="J32" s="45">
        <f>+H32/L$31</f>
        <v>1.0058862975933238E-3</v>
      </c>
      <c r="K32" s="9">
        <v>29312</v>
      </c>
      <c r="L32" s="9">
        <v>26842</v>
      </c>
      <c r="M32" s="10">
        <v>0.91573417030567705</v>
      </c>
      <c r="N32" s="11">
        <v>5603</v>
      </c>
      <c r="O32" s="9">
        <v>3821</v>
      </c>
      <c r="P32" s="10">
        <v>0.14235153863348499</v>
      </c>
      <c r="Q32" s="11">
        <v>384</v>
      </c>
      <c r="R32" s="9">
        <v>280</v>
      </c>
      <c r="S32" s="10">
        <v>7.3279246270609805E-2</v>
      </c>
      <c r="T32" s="10">
        <v>1.0431413456523399E-2</v>
      </c>
      <c r="U32" s="10">
        <v>1.43059384546606E-2</v>
      </c>
      <c r="V32" s="10">
        <v>6.8534713546314505E-2</v>
      </c>
      <c r="W32" s="12">
        <v>0</v>
      </c>
      <c r="X32" s="53"/>
      <c r="Y32" s="3"/>
      <c r="Z32" s="3"/>
    </row>
    <row r="33" spans="1:26" ht="26.4">
      <c r="A33" s="137"/>
      <c r="B33" s="137"/>
      <c r="C33" s="137"/>
      <c r="D33" s="129" t="s">
        <v>61</v>
      </c>
      <c r="E33" s="130"/>
      <c r="F33" s="8">
        <v>44251.441098877302</v>
      </c>
      <c r="G33" s="43" t="s">
        <v>53</v>
      </c>
      <c r="H33" s="44">
        <v>2</v>
      </c>
      <c r="I33" s="45">
        <f t="shared" ref="I33:I37" si="8">H33/Q$31</f>
        <v>5.208333333333333E-3</v>
      </c>
      <c r="J33" s="45">
        <f t="shared" ref="J33:J37" si="9">+H33/L$31</f>
        <v>7.4510096118023998E-5</v>
      </c>
      <c r="K33" s="9">
        <v>29312</v>
      </c>
      <c r="L33" s="9">
        <v>26842</v>
      </c>
      <c r="M33" s="10">
        <v>0.91573417030567705</v>
      </c>
      <c r="N33" s="11">
        <v>5603</v>
      </c>
      <c r="O33" s="9">
        <v>3821</v>
      </c>
      <c r="P33" s="10">
        <v>0.14235153863348499</v>
      </c>
      <c r="Q33" s="11">
        <v>384</v>
      </c>
      <c r="R33" s="9">
        <v>280</v>
      </c>
      <c r="S33" s="10">
        <v>7.3279246270609805E-2</v>
      </c>
      <c r="T33" s="10">
        <v>1.0431413456523399E-2</v>
      </c>
      <c r="U33" s="10">
        <v>1.43059384546606E-2</v>
      </c>
      <c r="V33" s="10">
        <v>6.8534713546314505E-2</v>
      </c>
      <c r="W33" s="12">
        <v>0</v>
      </c>
      <c r="X33" s="53"/>
      <c r="Y33" s="3"/>
      <c r="Z33" s="3"/>
    </row>
    <row r="34" spans="1:26">
      <c r="A34" s="137"/>
      <c r="B34" s="137"/>
      <c r="C34" s="137"/>
      <c r="D34" s="129" t="s">
        <v>61</v>
      </c>
      <c r="E34" s="130"/>
      <c r="F34" s="8">
        <v>44251.441098877302</v>
      </c>
      <c r="G34" s="43" t="s">
        <v>51</v>
      </c>
      <c r="H34" s="44">
        <v>16</v>
      </c>
      <c r="I34" s="45">
        <f t="shared" si="8"/>
        <v>4.1666666666666664E-2</v>
      </c>
      <c r="J34" s="45">
        <f t="shared" si="9"/>
        <v>5.9608076894419198E-4</v>
      </c>
      <c r="K34" s="9">
        <v>29312</v>
      </c>
      <c r="L34" s="9">
        <v>26842</v>
      </c>
      <c r="M34" s="10">
        <v>0.91573417030567705</v>
      </c>
      <c r="N34" s="11">
        <v>5603</v>
      </c>
      <c r="O34" s="9">
        <v>3821</v>
      </c>
      <c r="P34" s="10">
        <v>0.14235153863348499</v>
      </c>
      <c r="Q34" s="11">
        <v>384</v>
      </c>
      <c r="R34" s="9">
        <v>280</v>
      </c>
      <c r="S34" s="10">
        <v>7.3279246270609805E-2</v>
      </c>
      <c r="T34" s="10">
        <v>1.0431413456523399E-2</v>
      </c>
      <c r="U34" s="10">
        <v>1.43059384546606E-2</v>
      </c>
      <c r="V34" s="10">
        <v>6.8534713546314505E-2</v>
      </c>
      <c r="W34" s="12">
        <v>0</v>
      </c>
      <c r="X34" s="53"/>
      <c r="Y34" s="3"/>
      <c r="Z34" s="3"/>
    </row>
    <row r="35" spans="1:26">
      <c r="A35" s="137"/>
      <c r="B35" s="137"/>
      <c r="C35" s="137"/>
      <c r="D35" s="129" t="s">
        <v>61</v>
      </c>
      <c r="E35" s="130"/>
      <c r="F35" s="8">
        <v>44251.441098877302</v>
      </c>
      <c r="G35" s="43" t="s">
        <v>52</v>
      </c>
      <c r="H35" s="44">
        <v>2</v>
      </c>
      <c r="I35" s="45">
        <f t="shared" si="8"/>
        <v>5.208333333333333E-3</v>
      </c>
      <c r="J35" s="45">
        <f t="shared" si="9"/>
        <v>7.4510096118023998E-5</v>
      </c>
      <c r="K35" s="9">
        <v>29312</v>
      </c>
      <c r="L35" s="9">
        <v>26842</v>
      </c>
      <c r="M35" s="10">
        <v>0.91573417030567705</v>
      </c>
      <c r="N35" s="11">
        <v>5603</v>
      </c>
      <c r="O35" s="9">
        <v>3821</v>
      </c>
      <c r="P35" s="10">
        <v>0.14235153863348499</v>
      </c>
      <c r="Q35" s="11">
        <v>384</v>
      </c>
      <c r="R35" s="9">
        <v>280</v>
      </c>
      <c r="S35" s="10">
        <v>7.3279246270609805E-2</v>
      </c>
      <c r="T35" s="10">
        <v>1.0431413456523399E-2</v>
      </c>
      <c r="U35" s="10">
        <v>1.43059384546606E-2</v>
      </c>
      <c r="V35" s="10">
        <v>6.8534713546314505E-2</v>
      </c>
      <c r="W35" s="12">
        <v>0</v>
      </c>
      <c r="X35" s="53"/>
      <c r="Y35" s="3"/>
      <c r="Z35" s="3"/>
    </row>
    <row r="36" spans="1:26" ht="26.4">
      <c r="A36" s="137"/>
      <c r="B36" s="137"/>
      <c r="C36" s="137"/>
      <c r="D36" s="129" t="s">
        <v>61</v>
      </c>
      <c r="E36" s="130"/>
      <c r="F36" s="8">
        <v>44251.441098877302</v>
      </c>
      <c r="G36" s="43" t="s">
        <v>76</v>
      </c>
      <c r="H36" s="44">
        <v>10</v>
      </c>
      <c r="I36" s="45">
        <f t="shared" si="8"/>
        <v>2.6041666666666668E-2</v>
      </c>
      <c r="J36" s="45">
        <f t="shared" si="9"/>
        <v>3.7255048059011998E-4</v>
      </c>
      <c r="K36" s="9">
        <v>29312</v>
      </c>
      <c r="L36" s="9">
        <v>26842</v>
      </c>
      <c r="M36" s="10">
        <v>0.91573417030567705</v>
      </c>
      <c r="N36" s="11">
        <v>5603</v>
      </c>
      <c r="O36" s="9">
        <v>3821</v>
      </c>
      <c r="P36" s="10">
        <v>0.14235153863348499</v>
      </c>
      <c r="Q36" s="11">
        <v>384</v>
      </c>
      <c r="R36" s="9">
        <v>280</v>
      </c>
      <c r="S36" s="10">
        <v>7.3279246270609805E-2</v>
      </c>
      <c r="T36" s="10">
        <v>1.0431413456523399E-2</v>
      </c>
      <c r="U36" s="10">
        <v>1.43059384546606E-2</v>
      </c>
      <c r="V36" s="10">
        <v>6.8534713546314505E-2</v>
      </c>
      <c r="W36" s="12">
        <v>0</v>
      </c>
      <c r="X36" s="53"/>
      <c r="Y36" s="3"/>
      <c r="Z36" s="3"/>
    </row>
    <row r="37" spans="1:26">
      <c r="A37" s="137"/>
      <c r="B37" s="137"/>
      <c r="C37" s="137"/>
      <c r="D37" s="129" t="s">
        <v>61</v>
      </c>
      <c r="E37" s="130"/>
      <c r="F37" s="8">
        <v>44251.441098877302</v>
      </c>
      <c r="G37" s="43" t="s">
        <v>77</v>
      </c>
      <c r="H37" s="44">
        <v>1</v>
      </c>
      <c r="I37" s="45">
        <f t="shared" si="8"/>
        <v>2.6041666666666665E-3</v>
      </c>
      <c r="J37" s="45">
        <f t="shared" si="9"/>
        <v>3.7255048059011999E-5</v>
      </c>
      <c r="K37" s="9">
        <v>29312</v>
      </c>
      <c r="L37" s="9">
        <v>26842</v>
      </c>
      <c r="M37" s="10">
        <v>0.91573417030567705</v>
      </c>
      <c r="N37" s="11">
        <v>5603</v>
      </c>
      <c r="O37" s="9">
        <v>3821</v>
      </c>
      <c r="P37" s="10">
        <v>0.14235153863348499</v>
      </c>
      <c r="Q37" s="11">
        <v>384</v>
      </c>
      <c r="R37" s="9">
        <v>280</v>
      </c>
      <c r="S37" s="10">
        <v>7.3279246270609805E-2</v>
      </c>
      <c r="T37" s="10">
        <v>1.0431413456523399E-2</v>
      </c>
      <c r="U37" s="10">
        <v>1.43059384546606E-2</v>
      </c>
      <c r="V37" s="10">
        <v>6.8534713546314505E-2</v>
      </c>
      <c r="W37" s="12">
        <v>0</v>
      </c>
      <c r="X37" s="53"/>
      <c r="Y37" s="3"/>
      <c r="Z37" s="3"/>
    </row>
    <row r="38" spans="1:26" ht="20.399999999999999">
      <c r="A38" s="137"/>
      <c r="B38" s="137"/>
      <c r="C38" s="137"/>
      <c r="D38" s="141" t="s">
        <v>0</v>
      </c>
      <c r="E38" s="14" t="s">
        <v>29</v>
      </c>
      <c r="F38" s="15" t="s">
        <v>0</v>
      </c>
      <c r="G38" s="15"/>
      <c r="H38" s="15"/>
      <c r="I38" s="15"/>
      <c r="J38" s="15"/>
      <c r="K38" s="16">
        <v>18559</v>
      </c>
      <c r="L38" s="16">
        <v>17090</v>
      </c>
      <c r="M38" s="17">
        <v>0.92084702839592603</v>
      </c>
      <c r="N38" s="18">
        <v>3648</v>
      </c>
      <c r="O38" s="16">
        <v>2471</v>
      </c>
      <c r="P38" s="17">
        <v>0.14458747805734301</v>
      </c>
      <c r="Q38" s="18">
        <v>263</v>
      </c>
      <c r="R38" s="16">
        <v>186</v>
      </c>
      <c r="S38" s="17">
        <v>7.5273168757587994E-2</v>
      </c>
      <c r="T38" s="17">
        <v>1.08835576360445E-2</v>
      </c>
      <c r="U38" s="17">
        <v>1.5389116442363999E-2</v>
      </c>
      <c r="V38" s="17">
        <v>7.2094298245614002E-2</v>
      </c>
      <c r="W38" s="15">
        <v>0</v>
      </c>
      <c r="X38" s="15" t="s">
        <v>62</v>
      </c>
      <c r="Y38" s="3"/>
      <c r="Z38" s="3"/>
    </row>
    <row r="39" spans="1:26" ht="20.399999999999999">
      <c r="A39" s="137"/>
      <c r="B39" s="137"/>
      <c r="C39" s="138"/>
      <c r="D39" s="142"/>
      <c r="E39" s="14" t="s">
        <v>31</v>
      </c>
      <c r="F39" s="15" t="s">
        <v>0</v>
      </c>
      <c r="G39" s="15"/>
      <c r="H39" s="15"/>
      <c r="I39" s="15"/>
      <c r="J39" s="15"/>
      <c r="K39" s="16">
        <v>10753</v>
      </c>
      <c r="L39" s="16">
        <v>9752</v>
      </c>
      <c r="M39" s="17">
        <v>0.90690969961871104</v>
      </c>
      <c r="N39" s="18">
        <v>1955</v>
      </c>
      <c r="O39" s="16">
        <v>1350</v>
      </c>
      <c r="P39" s="17">
        <v>0.13843314191960601</v>
      </c>
      <c r="Q39" s="18">
        <v>121</v>
      </c>
      <c r="R39" s="16">
        <v>94</v>
      </c>
      <c r="S39" s="17">
        <v>6.9629629629629597E-2</v>
      </c>
      <c r="T39" s="17">
        <v>9.6390484003281394E-3</v>
      </c>
      <c r="U39" s="17">
        <v>1.2407711238720301E-2</v>
      </c>
      <c r="V39" s="17">
        <v>6.1892583120204597E-2</v>
      </c>
      <c r="W39" s="15">
        <v>0</v>
      </c>
      <c r="X39" s="15" t="s">
        <v>62</v>
      </c>
      <c r="Y39" s="3"/>
      <c r="Z39" s="3"/>
    </row>
    <row r="40" spans="1:26">
      <c r="A40" s="137"/>
      <c r="B40" s="137"/>
      <c r="C40" s="143" t="s">
        <v>34</v>
      </c>
      <c r="D40" s="144"/>
      <c r="E40" s="134"/>
      <c r="F40" s="49" t="s">
        <v>0</v>
      </c>
      <c r="G40" s="49"/>
      <c r="H40" s="49"/>
      <c r="I40" s="49"/>
      <c r="J40" s="49"/>
      <c r="K40" s="20">
        <v>117748</v>
      </c>
      <c r="L40" s="20">
        <v>107591</v>
      </c>
      <c r="M40" s="21">
        <v>0.91373951149913402</v>
      </c>
      <c r="N40" s="22">
        <v>24921</v>
      </c>
      <c r="O40" s="20">
        <v>15904</v>
      </c>
      <c r="P40" s="21">
        <v>0.147819055497207</v>
      </c>
      <c r="Q40" s="22">
        <v>2334</v>
      </c>
      <c r="R40" s="20">
        <v>1537</v>
      </c>
      <c r="S40" s="21">
        <v>9.6642354124748503E-2</v>
      </c>
      <c r="T40" s="21">
        <v>1.42855815077469E-2</v>
      </c>
      <c r="U40" s="21">
        <v>2.1693264306494001E-2</v>
      </c>
      <c r="V40" s="21">
        <v>9.3655952810882404E-2</v>
      </c>
      <c r="W40" s="49" t="s">
        <v>0</v>
      </c>
      <c r="X40" s="49" t="s">
        <v>0</v>
      </c>
      <c r="Y40" s="3"/>
      <c r="Z40" s="3"/>
    </row>
    <row r="41" spans="1:26" ht="20.399999999999999">
      <c r="A41" s="137"/>
      <c r="B41" s="137"/>
      <c r="C41" s="48" t="s">
        <v>63</v>
      </c>
      <c r="D41" s="129" t="s">
        <v>64</v>
      </c>
      <c r="E41" s="130"/>
      <c r="F41" s="8">
        <v>44252.527928356503</v>
      </c>
      <c r="G41" s="8"/>
      <c r="H41" s="8"/>
      <c r="I41" s="8"/>
      <c r="J41" s="8"/>
      <c r="K41" s="9">
        <v>18246</v>
      </c>
      <c r="L41" s="9">
        <v>18068</v>
      </c>
      <c r="M41" s="10">
        <v>0.99024443713690702</v>
      </c>
      <c r="N41" s="11">
        <v>3971</v>
      </c>
      <c r="O41" s="9">
        <v>2605</v>
      </c>
      <c r="P41" s="10">
        <v>0.144177551472216</v>
      </c>
      <c r="Q41" s="11">
        <v>75</v>
      </c>
      <c r="R41" s="9">
        <v>56</v>
      </c>
      <c r="S41" s="10">
        <v>2.14971209213052E-2</v>
      </c>
      <c r="T41" s="10">
        <v>3.09940225813593E-3</v>
      </c>
      <c r="U41" s="10">
        <v>4.1509851671463396E-3</v>
      </c>
      <c r="V41" s="10">
        <v>1.8886930244270999E-2</v>
      </c>
      <c r="W41" s="12">
        <v>1.6</v>
      </c>
      <c r="X41" s="13" t="s">
        <v>65</v>
      </c>
      <c r="Y41" s="3"/>
      <c r="Z41" s="3"/>
    </row>
    <row r="42" spans="1:26">
      <c r="A42" s="137"/>
      <c r="B42" s="137"/>
      <c r="C42" s="52"/>
      <c r="D42" s="129" t="s">
        <v>64</v>
      </c>
      <c r="E42" s="130"/>
      <c r="F42" s="8">
        <v>44252.527928356503</v>
      </c>
      <c r="G42" s="43" t="s">
        <v>77</v>
      </c>
      <c r="H42" s="44">
        <v>65</v>
      </c>
      <c r="I42" s="45">
        <f>H42/Q$41</f>
        <v>0.8666666666666667</v>
      </c>
      <c r="J42" s="45">
        <f>+H42/L$41</f>
        <v>3.5975204781934912E-3</v>
      </c>
      <c r="K42" s="9">
        <v>18246</v>
      </c>
      <c r="L42" s="9">
        <v>18068</v>
      </c>
      <c r="M42" s="10">
        <v>0.99024443713690702</v>
      </c>
      <c r="N42" s="11">
        <v>3971</v>
      </c>
      <c r="O42" s="9">
        <v>2605</v>
      </c>
      <c r="P42" s="10">
        <v>0.144177551472216</v>
      </c>
      <c r="Q42" s="11">
        <v>75</v>
      </c>
      <c r="R42" s="9">
        <v>56</v>
      </c>
      <c r="S42" s="10">
        <v>2.14971209213052E-2</v>
      </c>
      <c r="T42" s="10">
        <v>3.09940225813593E-3</v>
      </c>
      <c r="U42" s="10">
        <v>4.1509851671463396E-3</v>
      </c>
      <c r="V42" s="10">
        <v>1.8886930244270999E-2</v>
      </c>
      <c r="W42" s="12">
        <v>1.6</v>
      </c>
      <c r="X42" s="13"/>
      <c r="Y42" s="3"/>
      <c r="Z42" s="3"/>
    </row>
    <row r="43" spans="1:26">
      <c r="A43" s="137"/>
      <c r="B43" s="137"/>
      <c r="C43" s="143" t="s">
        <v>66</v>
      </c>
      <c r="D43" s="144"/>
      <c r="E43" s="134"/>
      <c r="F43" s="49" t="s">
        <v>0</v>
      </c>
      <c r="G43" s="49"/>
      <c r="H43" s="49"/>
      <c r="I43" s="49"/>
      <c r="J43" s="49"/>
      <c r="K43" s="20">
        <v>18246</v>
      </c>
      <c r="L43" s="20">
        <v>18068</v>
      </c>
      <c r="M43" s="21">
        <v>0.99024443713690702</v>
      </c>
      <c r="N43" s="22">
        <v>3971</v>
      </c>
      <c r="O43" s="20">
        <v>2605</v>
      </c>
      <c r="P43" s="21">
        <v>0.144177551472216</v>
      </c>
      <c r="Q43" s="22">
        <v>75</v>
      </c>
      <c r="R43" s="20">
        <v>56</v>
      </c>
      <c r="S43" s="21">
        <v>2.14971209213052E-2</v>
      </c>
      <c r="T43" s="21">
        <v>3.09940225813593E-3</v>
      </c>
      <c r="U43" s="21">
        <v>4.1509851671463396E-3</v>
      </c>
      <c r="V43" s="21">
        <v>1.8886930244270999E-2</v>
      </c>
      <c r="W43" s="49" t="s">
        <v>0</v>
      </c>
      <c r="X43" s="49" t="s">
        <v>0</v>
      </c>
      <c r="Y43" s="3"/>
      <c r="Z43" s="3"/>
    </row>
    <row r="44" spans="1:26" ht="20.399999999999999">
      <c r="A44" s="137"/>
      <c r="B44" s="137"/>
      <c r="C44" s="48" t="s">
        <v>35</v>
      </c>
      <c r="D44" s="129" t="s">
        <v>67</v>
      </c>
      <c r="E44" s="130"/>
      <c r="F44" s="8">
        <v>44235.375160995398</v>
      </c>
      <c r="G44" s="8"/>
      <c r="H44" s="8"/>
      <c r="I44" s="8"/>
      <c r="J44" s="8"/>
      <c r="K44" s="9">
        <v>18503</v>
      </c>
      <c r="L44" s="9">
        <v>18382</v>
      </c>
      <c r="M44" s="10">
        <v>0.99346051991568896</v>
      </c>
      <c r="N44" s="11">
        <v>4750</v>
      </c>
      <c r="O44" s="9">
        <v>3394</v>
      </c>
      <c r="P44" s="10">
        <v>0.18463714503318501</v>
      </c>
      <c r="Q44" s="11">
        <v>1394</v>
      </c>
      <c r="R44" s="9">
        <v>1184</v>
      </c>
      <c r="S44" s="10">
        <v>0.348850913376547</v>
      </c>
      <c r="T44" s="10">
        <v>6.4410836688064396E-2</v>
      </c>
      <c r="U44" s="10">
        <v>7.5835056033075804E-2</v>
      </c>
      <c r="V44" s="10">
        <v>0.293473684210526</v>
      </c>
      <c r="W44" s="12">
        <v>0</v>
      </c>
      <c r="X44" s="13" t="s">
        <v>68</v>
      </c>
      <c r="Y44" s="3"/>
      <c r="Z44" s="3"/>
    </row>
    <row r="45" spans="1:26">
      <c r="A45" s="137"/>
      <c r="B45" s="137"/>
      <c r="C45" s="143" t="s">
        <v>38</v>
      </c>
      <c r="D45" s="144"/>
      <c r="E45" s="134"/>
      <c r="F45" s="49" t="s">
        <v>0</v>
      </c>
      <c r="G45" s="49"/>
      <c r="H45" s="49"/>
      <c r="I45" s="49"/>
      <c r="J45" s="49"/>
      <c r="K45" s="20">
        <v>18503</v>
      </c>
      <c r="L45" s="20">
        <v>18382</v>
      </c>
      <c r="M45" s="21">
        <v>0.99346051991568896</v>
      </c>
      <c r="N45" s="22">
        <v>4750</v>
      </c>
      <c r="O45" s="20">
        <v>3394</v>
      </c>
      <c r="P45" s="21">
        <v>0.18463714503318501</v>
      </c>
      <c r="Q45" s="22">
        <v>1394</v>
      </c>
      <c r="R45" s="20">
        <v>1184</v>
      </c>
      <c r="S45" s="21">
        <v>0.348850913376547</v>
      </c>
      <c r="T45" s="21">
        <v>6.4410836688064396E-2</v>
      </c>
      <c r="U45" s="21">
        <v>7.5835056033075804E-2</v>
      </c>
      <c r="V45" s="21">
        <v>0.293473684210526</v>
      </c>
      <c r="W45" s="49" t="s">
        <v>0</v>
      </c>
      <c r="X45" s="49" t="s">
        <v>0</v>
      </c>
      <c r="Y45" s="3"/>
      <c r="Z45" s="3"/>
    </row>
    <row r="46" spans="1:26" ht="20.399999999999999">
      <c r="A46" s="137"/>
      <c r="B46" s="137"/>
      <c r="C46" s="48" t="s">
        <v>39</v>
      </c>
      <c r="D46" s="129" t="s">
        <v>69</v>
      </c>
      <c r="E46" s="130"/>
      <c r="F46" s="8">
        <v>44253.583520798602</v>
      </c>
      <c r="G46" s="8"/>
      <c r="H46" s="8"/>
      <c r="I46" s="8"/>
      <c r="J46" s="8"/>
      <c r="K46" s="9">
        <v>20457</v>
      </c>
      <c r="L46" s="9">
        <v>20325</v>
      </c>
      <c r="M46" s="10">
        <v>0.99354744097375003</v>
      </c>
      <c r="N46" s="11">
        <v>5431</v>
      </c>
      <c r="O46" s="9">
        <v>4117</v>
      </c>
      <c r="P46" s="10">
        <v>0.20255842558425599</v>
      </c>
      <c r="Q46" s="11">
        <v>1395</v>
      </c>
      <c r="R46" s="9">
        <v>1212</v>
      </c>
      <c r="S46" s="10">
        <v>0.29438911829001702</v>
      </c>
      <c r="T46" s="10">
        <v>5.9630996309963102E-2</v>
      </c>
      <c r="U46" s="10">
        <v>6.8634686346863497E-2</v>
      </c>
      <c r="V46" s="10">
        <v>0.25685877370650001</v>
      </c>
      <c r="W46" s="12">
        <v>0.2</v>
      </c>
      <c r="X46" s="13" t="s">
        <v>70</v>
      </c>
      <c r="Y46" s="3"/>
      <c r="Z46" s="3"/>
    </row>
    <row r="47" spans="1:26">
      <c r="A47" s="137"/>
      <c r="B47" s="137"/>
      <c r="C47" s="52"/>
      <c r="D47" s="129" t="s">
        <v>69</v>
      </c>
      <c r="E47" s="130"/>
      <c r="F47" s="8">
        <v>44253.583520798602</v>
      </c>
      <c r="G47" s="43" t="s">
        <v>54</v>
      </c>
      <c r="H47" s="44">
        <v>13</v>
      </c>
      <c r="I47" s="45">
        <f>H47/Q$46</f>
        <v>9.3189964157706102E-3</v>
      </c>
      <c r="J47" s="45">
        <f>+H47/L$46</f>
        <v>6.3960639606396063E-4</v>
      </c>
      <c r="K47" s="9">
        <v>20457</v>
      </c>
      <c r="L47" s="9">
        <v>20325</v>
      </c>
      <c r="M47" s="10">
        <v>0.99354744097375003</v>
      </c>
      <c r="N47" s="11">
        <v>5431</v>
      </c>
      <c r="O47" s="9">
        <v>4117</v>
      </c>
      <c r="P47" s="10">
        <v>0.20255842558425599</v>
      </c>
      <c r="Q47" s="11">
        <v>1395</v>
      </c>
      <c r="R47" s="9">
        <v>1212</v>
      </c>
      <c r="S47" s="10">
        <v>0.29438911829001702</v>
      </c>
      <c r="T47" s="10">
        <v>5.9630996309963102E-2</v>
      </c>
      <c r="U47" s="10">
        <v>6.8634686346863497E-2</v>
      </c>
      <c r="V47" s="10">
        <v>0.25685877370650001</v>
      </c>
      <c r="W47" s="12">
        <v>0.2</v>
      </c>
      <c r="X47" s="13"/>
      <c r="Y47" s="3"/>
      <c r="Z47" s="3"/>
    </row>
    <row r="48" spans="1:26">
      <c r="A48" s="137"/>
      <c r="B48" s="138"/>
      <c r="C48" s="143" t="s">
        <v>42</v>
      </c>
      <c r="D48" s="144"/>
      <c r="E48" s="134"/>
      <c r="F48" s="49" t="s">
        <v>0</v>
      </c>
      <c r="G48" s="49"/>
      <c r="H48" s="49"/>
      <c r="I48" s="49"/>
      <c r="J48" s="49"/>
      <c r="K48" s="20">
        <v>20457</v>
      </c>
      <c r="L48" s="20">
        <v>20325</v>
      </c>
      <c r="M48" s="21">
        <v>0.99354744097375003</v>
      </c>
      <c r="N48" s="22">
        <v>5431</v>
      </c>
      <c r="O48" s="20">
        <v>4117</v>
      </c>
      <c r="P48" s="21">
        <v>0.20255842558425599</v>
      </c>
      <c r="Q48" s="22">
        <v>1395</v>
      </c>
      <c r="R48" s="20">
        <v>1212</v>
      </c>
      <c r="S48" s="21">
        <v>0.29438911829001702</v>
      </c>
      <c r="T48" s="21">
        <v>5.9630996309963102E-2</v>
      </c>
      <c r="U48" s="21">
        <v>6.8634686346863497E-2</v>
      </c>
      <c r="V48" s="21">
        <v>0.25685877370650001</v>
      </c>
      <c r="W48" s="49" t="s">
        <v>0</v>
      </c>
      <c r="X48" s="49" t="s">
        <v>0</v>
      </c>
      <c r="Y48" s="3"/>
      <c r="Z48" s="3"/>
    </row>
    <row r="49" spans="1:26">
      <c r="A49" s="138"/>
      <c r="B49" s="145" t="s">
        <v>71</v>
      </c>
      <c r="C49" s="144"/>
      <c r="D49" s="144"/>
      <c r="E49" s="134"/>
      <c r="F49" s="24" t="s">
        <v>0</v>
      </c>
      <c r="G49" s="24"/>
      <c r="H49" s="24"/>
      <c r="I49" s="24"/>
      <c r="J49" s="24"/>
      <c r="K49" s="25">
        <v>174954</v>
      </c>
      <c r="L49" s="25">
        <v>164366</v>
      </c>
      <c r="M49" s="26">
        <v>0.93948123506750303</v>
      </c>
      <c r="N49" s="27">
        <v>39073</v>
      </c>
      <c r="O49" s="25">
        <v>26020</v>
      </c>
      <c r="P49" s="26">
        <v>0.15830524561040599</v>
      </c>
      <c r="Q49" s="27">
        <v>5198</v>
      </c>
      <c r="R49" s="25">
        <v>3989</v>
      </c>
      <c r="S49" s="26">
        <v>0.15330514988470401</v>
      </c>
      <c r="T49" s="26">
        <v>2.4269009405838201E-2</v>
      </c>
      <c r="U49" s="26">
        <v>3.1624545222247898E-2</v>
      </c>
      <c r="V49" s="26">
        <v>0.13303304071865499</v>
      </c>
      <c r="W49" s="24" t="s">
        <v>0</v>
      </c>
      <c r="X49" s="24" t="s">
        <v>0</v>
      </c>
      <c r="Y49" s="3"/>
      <c r="Z49" s="3"/>
    </row>
    <row r="50" spans="1:26">
      <c r="A50" s="146" t="s">
        <v>72</v>
      </c>
      <c r="B50" s="144"/>
      <c r="C50" s="144"/>
      <c r="D50" s="144"/>
      <c r="E50" s="134"/>
      <c r="F50" s="50" t="s">
        <v>0</v>
      </c>
      <c r="G50" s="50"/>
      <c r="H50" s="50"/>
      <c r="I50" s="50"/>
      <c r="J50" s="50"/>
      <c r="K50" s="29">
        <v>174954</v>
      </c>
      <c r="L50" s="29">
        <v>164366</v>
      </c>
      <c r="M50" s="30">
        <v>0.93948123506750303</v>
      </c>
      <c r="N50" s="31">
        <v>39073</v>
      </c>
      <c r="O50" s="29">
        <v>26020</v>
      </c>
      <c r="P50" s="30">
        <v>0.15830524561040599</v>
      </c>
      <c r="Q50" s="31">
        <v>5198</v>
      </c>
      <c r="R50" s="29">
        <v>3989</v>
      </c>
      <c r="S50" s="30">
        <v>0.15330514988470401</v>
      </c>
      <c r="T50" s="30">
        <v>2.4269009405838201E-2</v>
      </c>
      <c r="U50" s="30">
        <v>3.1624545222247898E-2</v>
      </c>
      <c r="V50" s="30">
        <v>0.13303304071865499</v>
      </c>
      <c r="W50" s="50" t="s">
        <v>0</v>
      </c>
      <c r="X50" s="50" t="s">
        <v>0</v>
      </c>
      <c r="Y50" s="3"/>
      <c r="Z50" s="3"/>
    </row>
    <row r="51" spans="1:26">
      <c r="A51" s="147" t="s">
        <v>73</v>
      </c>
      <c r="B51" s="144"/>
      <c r="C51" s="144"/>
      <c r="D51" s="144"/>
      <c r="E51" s="134"/>
      <c r="F51" s="51" t="s">
        <v>0</v>
      </c>
      <c r="G51" s="51"/>
      <c r="H51" s="51"/>
      <c r="I51" s="51"/>
      <c r="J51" s="51"/>
      <c r="K51" s="33">
        <v>174954</v>
      </c>
      <c r="L51" s="33">
        <v>164366</v>
      </c>
      <c r="M51" s="34">
        <v>0.93948123506750303</v>
      </c>
      <c r="N51" s="35">
        <v>39073</v>
      </c>
      <c r="O51" s="33">
        <v>26020</v>
      </c>
      <c r="P51" s="34">
        <v>0.15830524561040599</v>
      </c>
      <c r="Q51" s="35">
        <v>5198</v>
      </c>
      <c r="R51" s="33">
        <v>3989</v>
      </c>
      <c r="S51" s="34">
        <v>0.15330514988470401</v>
      </c>
      <c r="T51" s="34">
        <v>2.4269009405838201E-2</v>
      </c>
      <c r="U51" s="34">
        <v>3.1624545222247898E-2</v>
      </c>
      <c r="V51" s="34">
        <v>0.13303304071865499</v>
      </c>
      <c r="W51" s="51" t="s">
        <v>0</v>
      </c>
      <c r="X51" s="51" t="s">
        <v>0</v>
      </c>
      <c r="Y51" s="3"/>
      <c r="Z51" s="3"/>
    </row>
    <row r="52" spans="1:26" ht="0" hidden="1" customHeight="1"/>
  </sheetData>
  <autoFilter ref="A3:X3" xr:uid="{00000000-0009-0000-0000-000001000000}">
    <filterColumn colId="3" showButton="0"/>
  </autoFilter>
  <mergeCells count="49">
    <mergeCell ref="D29:D30"/>
    <mergeCell ref="D31:E31"/>
    <mergeCell ref="D38:D39"/>
    <mergeCell ref="C40:E40"/>
    <mergeCell ref="D27:E27"/>
    <mergeCell ref="D28:E28"/>
    <mergeCell ref="D32:E32"/>
    <mergeCell ref="D33:E33"/>
    <mergeCell ref="D34:E34"/>
    <mergeCell ref="D35:E35"/>
    <mergeCell ref="D36:E36"/>
    <mergeCell ref="D37:E37"/>
    <mergeCell ref="D19:E19"/>
    <mergeCell ref="D23:E23"/>
    <mergeCell ref="D24:E24"/>
    <mergeCell ref="D25:E25"/>
    <mergeCell ref="D26:E26"/>
    <mergeCell ref="D14:E14"/>
    <mergeCell ref="D15:E15"/>
    <mergeCell ref="D16:E16"/>
    <mergeCell ref="D17:E17"/>
    <mergeCell ref="D18:E18"/>
    <mergeCell ref="A2:E2"/>
    <mergeCell ref="D3:E3"/>
    <mergeCell ref="A4:A49"/>
    <mergeCell ref="B4:B48"/>
    <mergeCell ref="C4:C39"/>
    <mergeCell ref="D4:E4"/>
    <mergeCell ref="D11:D12"/>
    <mergeCell ref="D13:E13"/>
    <mergeCell ref="D20:D21"/>
    <mergeCell ref="D5:E5"/>
    <mergeCell ref="D6:E6"/>
    <mergeCell ref="D7:E7"/>
    <mergeCell ref="D8:E8"/>
    <mergeCell ref="D9:E9"/>
    <mergeCell ref="D10:E10"/>
    <mergeCell ref="D22:E22"/>
    <mergeCell ref="A50:E50"/>
    <mergeCell ref="D42:E42"/>
    <mergeCell ref="D47:E47"/>
    <mergeCell ref="D41:E41"/>
    <mergeCell ref="A51:E51"/>
    <mergeCell ref="C43:E43"/>
    <mergeCell ref="D44:E44"/>
    <mergeCell ref="C45:E45"/>
    <mergeCell ref="D46:E46"/>
    <mergeCell ref="C48:E48"/>
    <mergeCell ref="B49:E49"/>
  </mergeCells>
  <hyperlinks>
    <hyperlink ref="D4" r:id="rId1" xr:uid="{00000000-0004-0000-0100-000000000000}"/>
    <hyperlink ref="E11" r:id="rId2" xr:uid="{00000000-0004-0000-0100-000001000000}"/>
    <hyperlink ref="E12" r:id="rId3" xr:uid="{00000000-0004-0000-0100-000002000000}"/>
    <hyperlink ref="D13" r:id="rId4" xr:uid="{00000000-0004-0000-0100-000003000000}"/>
    <hyperlink ref="E20" r:id="rId5" xr:uid="{00000000-0004-0000-0100-000004000000}"/>
    <hyperlink ref="E21" r:id="rId6" xr:uid="{00000000-0004-0000-0100-000005000000}"/>
    <hyperlink ref="D22" r:id="rId7" xr:uid="{00000000-0004-0000-0100-000006000000}"/>
    <hyperlink ref="E29" r:id="rId8" xr:uid="{00000000-0004-0000-0100-000007000000}"/>
    <hyperlink ref="E30" r:id="rId9" xr:uid="{00000000-0004-0000-0100-000008000000}"/>
    <hyperlink ref="D31" r:id="rId10" xr:uid="{00000000-0004-0000-0100-000009000000}"/>
    <hyperlink ref="E38" r:id="rId11" xr:uid="{00000000-0004-0000-0100-00000A000000}"/>
    <hyperlink ref="E39" r:id="rId12" xr:uid="{00000000-0004-0000-0100-00000B000000}"/>
    <hyperlink ref="D41" r:id="rId13" xr:uid="{00000000-0004-0000-0100-00000C000000}"/>
    <hyperlink ref="D44" r:id="rId14" xr:uid="{00000000-0004-0000-0100-00000D000000}"/>
    <hyperlink ref="D46" r:id="rId15" xr:uid="{00000000-0004-0000-0100-00000E000000}"/>
    <hyperlink ref="D5" r:id="rId16" xr:uid="{00000000-0004-0000-0100-00000F000000}"/>
    <hyperlink ref="D6" r:id="rId17" xr:uid="{00000000-0004-0000-0100-000010000000}"/>
    <hyperlink ref="D7" r:id="rId18" xr:uid="{00000000-0004-0000-0100-000011000000}"/>
    <hyperlink ref="D8" r:id="rId19" xr:uid="{00000000-0004-0000-0100-000012000000}"/>
    <hyperlink ref="D9" r:id="rId20" xr:uid="{00000000-0004-0000-0100-000013000000}"/>
    <hyperlink ref="D10" r:id="rId21" xr:uid="{00000000-0004-0000-0100-000014000000}"/>
    <hyperlink ref="D14" r:id="rId22" xr:uid="{00000000-0004-0000-0100-000015000000}"/>
    <hyperlink ref="D15" r:id="rId23" xr:uid="{00000000-0004-0000-0100-000016000000}"/>
    <hyperlink ref="D16" r:id="rId24" xr:uid="{00000000-0004-0000-0100-000017000000}"/>
    <hyperlink ref="D17" r:id="rId25" xr:uid="{00000000-0004-0000-0100-000018000000}"/>
    <hyperlink ref="D18" r:id="rId26" xr:uid="{00000000-0004-0000-0100-000019000000}"/>
    <hyperlink ref="D19" r:id="rId27" xr:uid="{00000000-0004-0000-0100-00001A000000}"/>
    <hyperlink ref="D23" r:id="rId28" xr:uid="{00000000-0004-0000-0100-00001B000000}"/>
    <hyperlink ref="D24" r:id="rId29" xr:uid="{00000000-0004-0000-0100-00001C000000}"/>
    <hyperlink ref="D25" r:id="rId30" xr:uid="{00000000-0004-0000-0100-00001D000000}"/>
    <hyperlink ref="D26" r:id="rId31" xr:uid="{00000000-0004-0000-0100-00001E000000}"/>
    <hyperlink ref="D27" r:id="rId32" xr:uid="{00000000-0004-0000-0100-00001F000000}"/>
    <hyperlink ref="D28" r:id="rId33" xr:uid="{00000000-0004-0000-0100-000020000000}"/>
    <hyperlink ref="D32" r:id="rId34" xr:uid="{00000000-0004-0000-0100-000021000000}"/>
    <hyperlink ref="D33" r:id="rId35" xr:uid="{00000000-0004-0000-0100-000022000000}"/>
    <hyperlink ref="D34" r:id="rId36" xr:uid="{00000000-0004-0000-0100-000023000000}"/>
    <hyperlink ref="D35" r:id="rId37" xr:uid="{00000000-0004-0000-0100-000024000000}"/>
    <hyperlink ref="D36" r:id="rId38" xr:uid="{00000000-0004-0000-0100-000025000000}"/>
    <hyperlink ref="D37" r:id="rId39" xr:uid="{00000000-0004-0000-0100-000026000000}"/>
    <hyperlink ref="D42" r:id="rId40" xr:uid="{00000000-0004-0000-0100-000027000000}"/>
    <hyperlink ref="D47" r:id="rId41" xr:uid="{00000000-0004-0000-0100-000028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2"/>
  <sheetViews>
    <sheetView workbookViewId="0">
      <selection activeCell="G5" sqref="G5:J10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.88671875" style="2" customWidth="1"/>
    <col min="5" max="5" width="30.44140625" style="2" customWidth="1"/>
    <col min="6" max="6" width="9.5546875" style="2" customWidth="1"/>
    <col min="7" max="7" width="14.33203125" style="2" customWidth="1"/>
    <col min="8" max="10" width="9.5546875" style="2" customWidth="1"/>
    <col min="11" max="12" width="8.88671875" style="2" customWidth="1"/>
    <col min="13" max="13" width="9.109375" style="2" customWidth="1"/>
    <col min="14" max="16" width="8.88671875" style="2" customWidth="1"/>
    <col min="17" max="18" width="8.33203125" style="2" customWidth="1"/>
    <col min="19" max="19" width="6.88671875" style="2" customWidth="1"/>
    <col min="20" max="21" width="8.33203125" style="2" customWidth="1"/>
    <col min="22" max="23" width="6.88671875" style="2" customWidth="1"/>
    <col min="24" max="24" width="37.5546875" style="2" customWidth="1"/>
    <col min="25" max="25" width="5.88671875" style="2" customWidth="1"/>
    <col min="26" max="16384" width="9.109375" style="2"/>
  </cols>
  <sheetData>
    <row r="1" spans="1:25" ht="0.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s="42" customFormat="1" ht="42" customHeight="1">
      <c r="A2" s="131" t="s">
        <v>90</v>
      </c>
      <c r="B2" s="132"/>
      <c r="C2" s="132"/>
      <c r="D2" s="132"/>
      <c r="E2" s="132"/>
      <c r="F2" s="40" t="s">
        <v>0</v>
      </c>
      <c r="G2" s="40"/>
      <c r="H2" s="40"/>
      <c r="I2" s="40"/>
      <c r="J2" s="40"/>
      <c r="K2" s="40" t="s">
        <v>0</v>
      </c>
      <c r="L2" s="40" t="s">
        <v>0</v>
      </c>
      <c r="M2" s="40" t="s">
        <v>0</v>
      </c>
      <c r="N2" s="41" t="s">
        <v>0</v>
      </c>
      <c r="O2" s="40" t="s">
        <v>0</v>
      </c>
      <c r="P2" s="41" t="s">
        <v>0</v>
      </c>
      <c r="Q2" s="41" t="s">
        <v>0</v>
      </c>
      <c r="R2" s="40" t="s">
        <v>0</v>
      </c>
      <c r="S2" s="41" t="s">
        <v>0</v>
      </c>
      <c r="T2" s="41" t="s">
        <v>0</v>
      </c>
      <c r="U2" s="41" t="s">
        <v>0</v>
      </c>
      <c r="V2" s="41" t="s">
        <v>0</v>
      </c>
      <c r="W2" s="40" t="s">
        <v>0</v>
      </c>
      <c r="X2" s="40" t="s">
        <v>0</v>
      </c>
      <c r="Y2" s="40" t="s">
        <v>0</v>
      </c>
    </row>
    <row r="3" spans="1:25" ht="31.8">
      <c r="A3" s="56" t="s">
        <v>1</v>
      </c>
      <c r="B3" s="5" t="s">
        <v>2</v>
      </c>
      <c r="C3" s="56" t="s">
        <v>3</v>
      </c>
      <c r="D3" s="133" t="s">
        <v>4</v>
      </c>
      <c r="E3" s="134"/>
      <c r="F3" s="5" t="s">
        <v>5</v>
      </c>
      <c r="G3" s="37" t="s">
        <v>46</v>
      </c>
      <c r="H3" s="38" t="s">
        <v>47</v>
      </c>
      <c r="I3" s="39" t="s">
        <v>48</v>
      </c>
      <c r="J3" s="39" t="s">
        <v>49</v>
      </c>
      <c r="K3" s="5" t="s">
        <v>6</v>
      </c>
      <c r="L3" s="5" t="s">
        <v>7</v>
      </c>
      <c r="M3" s="5" t="s">
        <v>8</v>
      </c>
      <c r="N3" s="5" t="s">
        <v>11</v>
      </c>
      <c r="O3" s="5" t="s">
        <v>9</v>
      </c>
      <c r="P3" s="5" t="s">
        <v>10</v>
      </c>
      <c r="Q3" s="5" t="s">
        <v>15</v>
      </c>
      <c r="R3" s="5" t="s">
        <v>12</v>
      </c>
      <c r="S3" s="5" t="s">
        <v>14</v>
      </c>
      <c r="T3" s="5" t="s">
        <v>13</v>
      </c>
      <c r="U3" s="5" t="s">
        <v>16</v>
      </c>
      <c r="V3" s="5" t="s">
        <v>17</v>
      </c>
      <c r="W3" s="5" t="s">
        <v>20</v>
      </c>
      <c r="X3" s="5" t="s">
        <v>21</v>
      </c>
      <c r="Y3" s="3"/>
    </row>
    <row r="4" spans="1:25">
      <c r="A4" s="135" t="s">
        <v>22</v>
      </c>
      <c r="B4" s="139">
        <v>44256</v>
      </c>
      <c r="C4" s="135" t="s">
        <v>23</v>
      </c>
      <c r="D4" s="129" t="s">
        <v>78</v>
      </c>
      <c r="E4" s="130"/>
      <c r="F4" s="8">
        <v>44258.375290590302</v>
      </c>
      <c r="G4" s="8"/>
      <c r="H4" s="8"/>
      <c r="I4" s="8"/>
      <c r="J4" s="8"/>
      <c r="K4" s="9">
        <v>29271</v>
      </c>
      <c r="L4" s="9">
        <v>26771</v>
      </c>
      <c r="M4" s="10">
        <v>0.91459123364422101</v>
      </c>
      <c r="N4" s="11">
        <v>7144</v>
      </c>
      <c r="O4" s="9">
        <v>4386</v>
      </c>
      <c r="P4" s="10">
        <v>0.16383399947704599</v>
      </c>
      <c r="Q4" s="11">
        <v>611</v>
      </c>
      <c r="R4" s="9">
        <v>420</v>
      </c>
      <c r="S4" s="10">
        <v>9.5759233926128604E-2</v>
      </c>
      <c r="T4" s="10">
        <v>1.5688618280975699E-2</v>
      </c>
      <c r="U4" s="10">
        <v>2.2823204213514602E-2</v>
      </c>
      <c r="V4" s="10">
        <v>8.55263157894737E-2</v>
      </c>
      <c r="W4" s="12">
        <v>0.1</v>
      </c>
      <c r="X4" s="13"/>
      <c r="Y4" s="3"/>
    </row>
    <row r="5" spans="1:25">
      <c r="A5" s="136"/>
      <c r="B5" s="140"/>
      <c r="C5" s="136"/>
      <c r="D5" s="129" t="s">
        <v>78</v>
      </c>
      <c r="E5" s="130"/>
      <c r="F5" s="8">
        <v>44258.375290590302</v>
      </c>
      <c r="G5" s="43" t="s">
        <v>75</v>
      </c>
      <c r="H5" s="44">
        <v>16</v>
      </c>
      <c r="I5" s="45">
        <f>H5/Q$4</f>
        <v>2.6186579378068741E-2</v>
      </c>
      <c r="J5" s="45">
        <f>+H5/L$4</f>
        <v>5.9766164879907358E-4</v>
      </c>
      <c r="K5" s="9">
        <v>29271</v>
      </c>
      <c r="L5" s="9">
        <v>26771</v>
      </c>
      <c r="M5" s="10">
        <v>0.91459123364422101</v>
      </c>
      <c r="N5" s="11">
        <v>7144</v>
      </c>
      <c r="O5" s="9">
        <v>4386</v>
      </c>
      <c r="P5" s="10">
        <v>0.16383399947704599</v>
      </c>
      <c r="Q5" s="11">
        <v>611</v>
      </c>
      <c r="R5" s="9">
        <v>420</v>
      </c>
      <c r="S5" s="10">
        <v>9.5759233926128604E-2</v>
      </c>
      <c r="T5" s="10">
        <v>1.5688618280975699E-2</v>
      </c>
      <c r="U5" s="10">
        <v>2.2823204213514602E-2</v>
      </c>
      <c r="V5" s="10">
        <v>8.55263157894737E-2</v>
      </c>
      <c r="W5" s="12">
        <v>0.1</v>
      </c>
      <c r="X5" s="58"/>
      <c r="Y5" s="3"/>
    </row>
    <row r="6" spans="1:25">
      <c r="A6" s="136"/>
      <c r="B6" s="140"/>
      <c r="C6" s="136"/>
      <c r="D6" s="129" t="s">
        <v>78</v>
      </c>
      <c r="E6" s="130"/>
      <c r="F6" s="8">
        <v>44258.375290590302</v>
      </c>
      <c r="G6" s="43" t="s">
        <v>53</v>
      </c>
      <c r="H6" s="44">
        <v>1</v>
      </c>
      <c r="I6" s="45">
        <f t="shared" ref="I6:I7" si="0">H6/Q$4</f>
        <v>1.6366612111292963E-3</v>
      </c>
      <c r="J6" s="45">
        <f t="shared" ref="J6:J7" si="1">+H6/L$4</f>
        <v>3.7353853049942099E-5</v>
      </c>
      <c r="K6" s="9">
        <v>29271</v>
      </c>
      <c r="L6" s="9">
        <v>26771</v>
      </c>
      <c r="M6" s="10">
        <v>0.91459123364422101</v>
      </c>
      <c r="N6" s="11">
        <v>7144</v>
      </c>
      <c r="O6" s="9">
        <v>4386</v>
      </c>
      <c r="P6" s="10">
        <v>0.16383399947704599</v>
      </c>
      <c r="Q6" s="11">
        <v>611</v>
      </c>
      <c r="R6" s="9">
        <v>420</v>
      </c>
      <c r="S6" s="10">
        <v>9.5759233926128604E-2</v>
      </c>
      <c r="T6" s="10">
        <v>1.5688618280975699E-2</v>
      </c>
      <c r="U6" s="10">
        <v>2.2823204213514602E-2</v>
      </c>
      <c r="V6" s="10">
        <v>8.55263157894737E-2</v>
      </c>
      <c r="W6" s="12">
        <v>0.1</v>
      </c>
      <c r="X6" s="58"/>
      <c r="Y6" s="3"/>
    </row>
    <row r="7" spans="1:25">
      <c r="A7" s="136"/>
      <c r="B7" s="140"/>
      <c r="C7" s="136"/>
      <c r="D7" s="129" t="s">
        <v>78</v>
      </c>
      <c r="E7" s="130"/>
      <c r="F7" s="8">
        <v>44258.375290590302</v>
      </c>
      <c r="G7" s="43" t="s">
        <v>91</v>
      </c>
      <c r="H7" s="44">
        <v>13</v>
      </c>
      <c r="I7" s="45">
        <f t="shared" si="0"/>
        <v>2.1276595744680851E-2</v>
      </c>
      <c r="J7" s="45">
        <f t="shared" si="1"/>
        <v>4.8560008964924732E-4</v>
      </c>
      <c r="K7" s="9">
        <v>29271</v>
      </c>
      <c r="L7" s="9">
        <v>26771</v>
      </c>
      <c r="M7" s="10">
        <v>0.91459123364422101</v>
      </c>
      <c r="N7" s="11">
        <v>7144</v>
      </c>
      <c r="O7" s="9">
        <v>4386</v>
      </c>
      <c r="P7" s="10">
        <v>0.16383399947704599</v>
      </c>
      <c r="Q7" s="11">
        <v>611</v>
      </c>
      <c r="R7" s="9">
        <v>420</v>
      </c>
      <c r="S7" s="10">
        <v>9.5759233926128604E-2</v>
      </c>
      <c r="T7" s="10">
        <v>1.5688618280975699E-2</v>
      </c>
      <c r="U7" s="10">
        <v>2.2823204213514602E-2</v>
      </c>
      <c r="V7" s="10">
        <v>8.55263157894737E-2</v>
      </c>
      <c r="W7" s="12">
        <v>0.1</v>
      </c>
      <c r="X7" s="58"/>
      <c r="Y7" s="3"/>
    </row>
    <row r="8" spans="1:25">
      <c r="A8" s="136"/>
      <c r="B8" s="140"/>
      <c r="C8" s="136"/>
      <c r="D8" s="129" t="s">
        <v>78</v>
      </c>
      <c r="E8" s="130"/>
      <c r="F8" s="8">
        <v>44258.375290590302</v>
      </c>
      <c r="G8" s="43" t="s">
        <v>52</v>
      </c>
      <c r="H8" s="44">
        <v>4</v>
      </c>
      <c r="I8" s="45">
        <f>H8/Q$4</f>
        <v>6.5466448445171853E-3</v>
      </c>
      <c r="J8" s="45">
        <f>+H8/L$4</f>
        <v>1.494154121997684E-4</v>
      </c>
      <c r="K8" s="9">
        <v>29271</v>
      </c>
      <c r="L8" s="9">
        <v>26771</v>
      </c>
      <c r="M8" s="10">
        <v>0.91459123364422101</v>
      </c>
      <c r="N8" s="11">
        <v>7144</v>
      </c>
      <c r="O8" s="9">
        <v>4386</v>
      </c>
      <c r="P8" s="10">
        <v>0.16383399947704599</v>
      </c>
      <c r="Q8" s="11">
        <v>611</v>
      </c>
      <c r="R8" s="9">
        <v>420</v>
      </c>
      <c r="S8" s="10">
        <v>9.5759233926128604E-2</v>
      </c>
      <c r="T8" s="10">
        <v>1.5688618280975699E-2</v>
      </c>
      <c r="U8" s="10">
        <v>2.2823204213514602E-2</v>
      </c>
      <c r="V8" s="10">
        <v>8.55263157894737E-2</v>
      </c>
      <c r="W8" s="12">
        <v>0.1</v>
      </c>
      <c r="X8" s="58"/>
      <c r="Y8" s="3"/>
    </row>
    <row r="9" spans="1:25">
      <c r="A9" s="136"/>
      <c r="B9" s="140"/>
      <c r="C9" s="136"/>
      <c r="D9" s="129" t="s">
        <v>78</v>
      </c>
      <c r="E9" s="130"/>
      <c r="F9" s="8">
        <v>44258.375290590302</v>
      </c>
      <c r="G9" s="43" t="s">
        <v>76</v>
      </c>
      <c r="H9" s="44">
        <v>7</v>
      </c>
      <c r="I9" s="45">
        <f t="shared" ref="I9:I10" si="2">H9/Q$4</f>
        <v>1.1456628477905073E-2</v>
      </c>
      <c r="J9" s="45">
        <f t="shared" ref="J9:J10" si="3">+H9/L$4</f>
        <v>2.6147697134959469E-4</v>
      </c>
      <c r="K9" s="9">
        <v>29271</v>
      </c>
      <c r="L9" s="9">
        <v>26771</v>
      </c>
      <c r="M9" s="10">
        <v>0.91459123364422101</v>
      </c>
      <c r="N9" s="11">
        <v>7144</v>
      </c>
      <c r="O9" s="9">
        <v>4386</v>
      </c>
      <c r="P9" s="10">
        <v>0.16383399947704599</v>
      </c>
      <c r="Q9" s="11">
        <v>611</v>
      </c>
      <c r="R9" s="9">
        <v>420</v>
      </c>
      <c r="S9" s="10">
        <v>9.5759233926128604E-2</v>
      </c>
      <c r="T9" s="10">
        <v>1.5688618280975699E-2</v>
      </c>
      <c r="U9" s="10">
        <v>2.2823204213514602E-2</v>
      </c>
      <c r="V9" s="10">
        <v>8.55263157894737E-2</v>
      </c>
      <c r="W9" s="12">
        <v>0.1</v>
      </c>
      <c r="X9" s="58"/>
      <c r="Y9" s="3"/>
    </row>
    <row r="10" spans="1:25">
      <c r="A10" s="136"/>
      <c r="B10" s="140"/>
      <c r="C10" s="136"/>
      <c r="D10" s="129" t="s">
        <v>78</v>
      </c>
      <c r="E10" s="130"/>
      <c r="F10" s="8">
        <v>44258.375290590302</v>
      </c>
      <c r="G10" s="43" t="s">
        <v>51</v>
      </c>
      <c r="H10" s="44">
        <v>9</v>
      </c>
      <c r="I10" s="45">
        <f t="shared" si="2"/>
        <v>1.4729950900163666E-2</v>
      </c>
      <c r="J10" s="45">
        <f t="shared" si="3"/>
        <v>3.361846774494789E-4</v>
      </c>
      <c r="K10" s="9">
        <v>29271</v>
      </c>
      <c r="L10" s="9">
        <v>26771</v>
      </c>
      <c r="M10" s="10">
        <v>0.91459123364422101</v>
      </c>
      <c r="N10" s="11">
        <v>7144</v>
      </c>
      <c r="O10" s="9">
        <v>4386</v>
      </c>
      <c r="P10" s="10">
        <v>0.16383399947704599</v>
      </c>
      <c r="Q10" s="11">
        <v>611</v>
      </c>
      <c r="R10" s="9">
        <v>420</v>
      </c>
      <c r="S10" s="10">
        <v>9.5759233926128604E-2</v>
      </c>
      <c r="T10" s="10">
        <v>1.5688618280975699E-2</v>
      </c>
      <c r="U10" s="10">
        <v>2.2823204213514602E-2</v>
      </c>
      <c r="V10" s="10">
        <v>8.55263157894737E-2</v>
      </c>
      <c r="W10" s="12">
        <v>0.1</v>
      </c>
      <c r="X10" s="58"/>
      <c r="Y10" s="3"/>
    </row>
    <row r="11" spans="1:25" ht="20.399999999999999">
      <c r="A11" s="137"/>
      <c r="B11" s="137"/>
      <c r="C11" s="137"/>
      <c r="D11" s="141" t="s">
        <v>0</v>
      </c>
      <c r="E11" s="14" t="s">
        <v>29</v>
      </c>
      <c r="F11" s="15" t="s">
        <v>0</v>
      </c>
      <c r="G11" s="15"/>
      <c r="H11" s="15"/>
      <c r="I11" s="15"/>
      <c r="J11" s="15"/>
      <c r="K11" s="16">
        <v>18553</v>
      </c>
      <c r="L11" s="16">
        <v>17043</v>
      </c>
      <c r="M11" s="17">
        <v>0.91861154530264599</v>
      </c>
      <c r="N11" s="18">
        <v>4496</v>
      </c>
      <c r="O11" s="16">
        <v>2727</v>
      </c>
      <c r="P11" s="17">
        <v>0.160007041013906</v>
      </c>
      <c r="Q11" s="18">
        <v>441</v>
      </c>
      <c r="R11" s="16">
        <v>296</v>
      </c>
      <c r="S11" s="17">
        <v>0.108544187752109</v>
      </c>
      <c r="T11" s="17">
        <v>1.73678343014727E-2</v>
      </c>
      <c r="U11" s="17">
        <v>2.5875726104559099E-2</v>
      </c>
      <c r="V11" s="17">
        <v>9.8087188612099599E-2</v>
      </c>
      <c r="W11" s="15">
        <v>0.1</v>
      </c>
      <c r="X11" s="15" t="s">
        <v>79</v>
      </c>
      <c r="Y11" s="3"/>
    </row>
    <row r="12" spans="1:25" ht="20.399999999999999">
      <c r="A12" s="137"/>
      <c r="B12" s="137"/>
      <c r="C12" s="137"/>
      <c r="D12" s="142"/>
      <c r="E12" s="14" t="s">
        <v>31</v>
      </c>
      <c r="F12" s="15" t="s">
        <v>0</v>
      </c>
      <c r="G12" s="15"/>
      <c r="H12" s="15"/>
      <c r="I12" s="15"/>
      <c r="J12" s="15"/>
      <c r="K12" s="16">
        <v>10718</v>
      </c>
      <c r="L12" s="16">
        <v>9728</v>
      </c>
      <c r="M12" s="17">
        <v>0.90763202089942197</v>
      </c>
      <c r="N12" s="18">
        <v>2648</v>
      </c>
      <c r="O12" s="16">
        <v>1659</v>
      </c>
      <c r="P12" s="17">
        <v>0.17053865131578899</v>
      </c>
      <c r="Q12" s="18">
        <v>170</v>
      </c>
      <c r="R12" s="16">
        <v>124</v>
      </c>
      <c r="S12" s="17">
        <v>7.4743821579264597E-2</v>
      </c>
      <c r="T12" s="17">
        <v>1.27467105263158E-2</v>
      </c>
      <c r="U12" s="17">
        <v>1.7475328947368401E-2</v>
      </c>
      <c r="V12" s="17">
        <v>6.4199395770392798E-2</v>
      </c>
      <c r="W12" s="15">
        <v>0.1</v>
      </c>
      <c r="X12" s="15" t="s">
        <v>79</v>
      </c>
      <c r="Y12" s="3"/>
    </row>
    <row r="13" spans="1:25" ht="20.399999999999999">
      <c r="A13" s="137"/>
      <c r="B13" s="137"/>
      <c r="C13" s="137"/>
      <c r="D13" s="129" t="s">
        <v>80</v>
      </c>
      <c r="E13" s="130"/>
      <c r="F13" s="8">
        <v>44265.3752803588</v>
      </c>
      <c r="G13" s="8"/>
      <c r="H13" s="8"/>
      <c r="I13" s="8"/>
      <c r="J13" s="8"/>
      <c r="K13" s="9">
        <v>42311</v>
      </c>
      <c r="L13" s="9">
        <v>29497</v>
      </c>
      <c r="M13" s="10">
        <v>0.69714731393727403</v>
      </c>
      <c r="N13" s="11">
        <v>4955</v>
      </c>
      <c r="O13" s="9">
        <v>3439</v>
      </c>
      <c r="P13" s="10">
        <v>0.116588127606197</v>
      </c>
      <c r="Q13" s="11">
        <v>323</v>
      </c>
      <c r="R13" s="9">
        <v>244</v>
      </c>
      <c r="S13" s="10">
        <v>7.0950857807502196E-2</v>
      </c>
      <c r="T13" s="10">
        <v>8.2720276638302195E-3</v>
      </c>
      <c r="U13" s="10">
        <v>1.09502661287589E-2</v>
      </c>
      <c r="V13" s="10">
        <v>6.5186680121089802E-2</v>
      </c>
      <c r="W13" s="12">
        <v>0</v>
      </c>
      <c r="X13" s="13" t="s">
        <v>81</v>
      </c>
      <c r="Y13" s="3"/>
    </row>
    <row r="14" spans="1:25">
      <c r="A14" s="137"/>
      <c r="B14" s="137"/>
      <c r="C14" s="137"/>
      <c r="D14" s="129" t="s">
        <v>80</v>
      </c>
      <c r="E14" s="130"/>
      <c r="F14" s="8">
        <v>44265.3752803588</v>
      </c>
      <c r="G14" s="43" t="s">
        <v>75</v>
      </c>
      <c r="H14" s="44">
        <v>13</v>
      </c>
      <c r="I14" s="45">
        <f>H14/Q$13</f>
        <v>4.0247678018575851E-2</v>
      </c>
      <c r="J14" s="45">
        <f>+H14/L$13</f>
        <v>4.4072278536800354E-4</v>
      </c>
      <c r="K14" s="9">
        <v>42311</v>
      </c>
      <c r="L14" s="9">
        <v>29497</v>
      </c>
      <c r="M14" s="10">
        <v>0.69714731393727403</v>
      </c>
      <c r="N14" s="11">
        <v>4955</v>
      </c>
      <c r="O14" s="9">
        <v>3439</v>
      </c>
      <c r="P14" s="10">
        <v>0.116588127606197</v>
      </c>
      <c r="Q14" s="11">
        <v>323</v>
      </c>
      <c r="R14" s="9">
        <v>244</v>
      </c>
      <c r="S14" s="10">
        <v>7.0950857807502196E-2</v>
      </c>
      <c r="T14" s="10">
        <v>8.2720276638302195E-3</v>
      </c>
      <c r="U14" s="10">
        <v>1.09502661287589E-2</v>
      </c>
      <c r="V14" s="10">
        <v>6.5186680121089802E-2</v>
      </c>
      <c r="W14" s="12">
        <v>0</v>
      </c>
      <c r="X14" s="13"/>
      <c r="Y14" s="3"/>
    </row>
    <row r="15" spans="1:25">
      <c r="A15" s="137"/>
      <c r="B15" s="137"/>
      <c r="C15" s="137"/>
      <c r="D15" s="129" t="s">
        <v>80</v>
      </c>
      <c r="E15" s="130"/>
      <c r="F15" s="8">
        <v>44265.3752803588</v>
      </c>
      <c r="G15" s="43" t="s">
        <v>53</v>
      </c>
      <c r="H15" s="44">
        <v>1</v>
      </c>
      <c r="I15" s="45">
        <f t="shared" ref="I15:I20" si="4">H15/Q$13</f>
        <v>3.0959752321981426E-3</v>
      </c>
      <c r="J15" s="45">
        <f t="shared" ref="J15:J20" si="5">+H15/L$13</f>
        <v>3.3901752720615655E-5</v>
      </c>
      <c r="K15" s="9">
        <v>42311</v>
      </c>
      <c r="L15" s="9">
        <v>29497</v>
      </c>
      <c r="M15" s="10">
        <v>0.69714731393727403</v>
      </c>
      <c r="N15" s="11">
        <v>4955</v>
      </c>
      <c r="O15" s="9">
        <v>3439</v>
      </c>
      <c r="P15" s="10">
        <v>0.116588127606197</v>
      </c>
      <c r="Q15" s="11">
        <v>323</v>
      </c>
      <c r="R15" s="9">
        <v>244</v>
      </c>
      <c r="S15" s="10">
        <v>7.0950857807502196E-2</v>
      </c>
      <c r="T15" s="10">
        <v>8.2720276638302195E-3</v>
      </c>
      <c r="U15" s="10">
        <v>1.09502661287589E-2</v>
      </c>
      <c r="V15" s="10">
        <v>6.5186680121089802E-2</v>
      </c>
      <c r="W15" s="12">
        <v>0</v>
      </c>
      <c r="X15" s="13"/>
      <c r="Y15" s="3"/>
    </row>
    <row r="16" spans="1:25">
      <c r="A16" s="137"/>
      <c r="B16" s="137"/>
      <c r="C16" s="137"/>
      <c r="D16" s="129" t="s">
        <v>80</v>
      </c>
      <c r="E16" s="130"/>
      <c r="F16" s="8">
        <v>44265.3752803588</v>
      </c>
      <c r="G16" s="43" t="s">
        <v>91</v>
      </c>
      <c r="H16" s="44">
        <v>1</v>
      </c>
      <c r="I16" s="45">
        <f t="shared" si="4"/>
        <v>3.0959752321981426E-3</v>
      </c>
      <c r="J16" s="45">
        <f t="shared" si="5"/>
        <v>3.3901752720615655E-5</v>
      </c>
      <c r="K16" s="9">
        <v>42311</v>
      </c>
      <c r="L16" s="9">
        <v>29497</v>
      </c>
      <c r="M16" s="10">
        <v>0.69714731393727403</v>
      </c>
      <c r="N16" s="11">
        <v>4955</v>
      </c>
      <c r="O16" s="9">
        <v>3439</v>
      </c>
      <c r="P16" s="10">
        <v>0.116588127606197</v>
      </c>
      <c r="Q16" s="11">
        <v>323</v>
      </c>
      <c r="R16" s="9">
        <v>244</v>
      </c>
      <c r="S16" s="10">
        <v>7.0950857807502196E-2</v>
      </c>
      <c r="T16" s="10">
        <v>8.2720276638302195E-3</v>
      </c>
      <c r="U16" s="10">
        <v>1.09502661287589E-2</v>
      </c>
      <c r="V16" s="10">
        <v>6.5186680121089802E-2</v>
      </c>
      <c r="W16" s="12">
        <v>0</v>
      </c>
      <c r="X16" s="13"/>
      <c r="Y16" s="3"/>
    </row>
    <row r="17" spans="1:25">
      <c r="A17" s="137"/>
      <c r="B17" s="137"/>
      <c r="C17" s="137"/>
      <c r="D17" s="129" t="s">
        <v>80</v>
      </c>
      <c r="E17" s="130"/>
      <c r="F17" s="8">
        <v>44265.3752803588</v>
      </c>
      <c r="G17" s="43" t="s">
        <v>92</v>
      </c>
      <c r="H17" s="44">
        <v>22</v>
      </c>
      <c r="I17" s="45">
        <f t="shared" si="4"/>
        <v>6.8111455108359129E-2</v>
      </c>
      <c r="J17" s="45">
        <f t="shared" si="5"/>
        <v>7.4583855985354446E-4</v>
      </c>
      <c r="K17" s="9">
        <v>42311</v>
      </c>
      <c r="L17" s="9">
        <v>29497</v>
      </c>
      <c r="M17" s="10">
        <v>0.69714731393727403</v>
      </c>
      <c r="N17" s="11">
        <v>4955</v>
      </c>
      <c r="O17" s="9">
        <v>3439</v>
      </c>
      <c r="P17" s="10">
        <v>0.116588127606197</v>
      </c>
      <c r="Q17" s="11">
        <v>323</v>
      </c>
      <c r="R17" s="9">
        <v>244</v>
      </c>
      <c r="S17" s="10">
        <v>7.0950857807502196E-2</v>
      </c>
      <c r="T17" s="10">
        <v>8.2720276638302195E-3</v>
      </c>
      <c r="U17" s="10">
        <v>1.09502661287589E-2</v>
      </c>
      <c r="V17" s="10">
        <v>6.5186680121089802E-2</v>
      </c>
      <c r="W17" s="12">
        <v>0</v>
      </c>
      <c r="X17" s="13"/>
      <c r="Y17" s="3"/>
    </row>
    <row r="18" spans="1:25">
      <c r="A18" s="137"/>
      <c r="B18" s="137"/>
      <c r="C18" s="137"/>
      <c r="D18" s="129" t="s">
        <v>80</v>
      </c>
      <c r="E18" s="130"/>
      <c r="F18" s="8">
        <v>44265.3752803588</v>
      </c>
      <c r="G18" s="43" t="s">
        <v>76</v>
      </c>
      <c r="H18" s="44">
        <v>2</v>
      </c>
      <c r="I18" s="45">
        <f t="shared" si="4"/>
        <v>6.1919504643962852E-3</v>
      </c>
      <c r="J18" s="45">
        <f t="shared" si="5"/>
        <v>6.780350544123131E-5</v>
      </c>
      <c r="K18" s="9">
        <v>42311</v>
      </c>
      <c r="L18" s="9">
        <v>29497</v>
      </c>
      <c r="M18" s="10">
        <v>0.69714731393727403</v>
      </c>
      <c r="N18" s="11">
        <v>4955</v>
      </c>
      <c r="O18" s="9">
        <v>3439</v>
      </c>
      <c r="P18" s="10">
        <v>0.116588127606197</v>
      </c>
      <c r="Q18" s="11">
        <v>323</v>
      </c>
      <c r="R18" s="9">
        <v>244</v>
      </c>
      <c r="S18" s="10">
        <v>7.0950857807502196E-2</v>
      </c>
      <c r="T18" s="10">
        <v>8.2720276638302195E-3</v>
      </c>
      <c r="U18" s="10">
        <v>1.09502661287589E-2</v>
      </c>
      <c r="V18" s="10">
        <v>6.5186680121089802E-2</v>
      </c>
      <c r="W18" s="12">
        <v>0</v>
      </c>
      <c r="X18" s="13"/>
      <c r="Y18" s="3"/>
    </row>
    <row r="19" spans="1:25">
      <c r="A19" s="137"/>
      <c r="B19" s="137"/>
      <c r="C19" s="137"/>
      <c r="D19" s="129" t="s">
        <v>80</v>
      </c>
      <c r="E19" s="130"/>
      <c r="F19" s="8">
        <v>44265.3752803588</v>
      </c>
      <c r="G19" s="43" t="s">
        <v>51</v>
      </c>
      <c r="H19" s="44">
        <v>2</v>
      </c>
      <c r="I19" s="45">
        <f t="shared" si="4"/>
        <v>6.1919504643962852E-3</v>
      </c>
      <c r="J19" s="45">
        <f t="shared" si="5"/>
        <v>6.780350544123131E-5</v>
      </c>
      <c r="K19" s="9">
        <v>42311</v>
      </c>
      <c r="L19" s="9">
        <v>29497</v>
      </c>
      <c r="M19" s="10">
        <v>0.69714731393727403</v>
      </c>
      <c r="N19" s="11">
        <v>4955</v>
      </c>
      <c r="O19" s="9">
        <v>3439</v>
      </c>
      <c r="P19" s="10">
        <v>0.116588127606197</v>
      </c>
      <c r="Q19" s="11">
        <v>323</v>
      </c>
      <c r="R19" s="9">
        <v>244</v>
      </c>
      <c r="S19" s="10">
        <v>7.0950857807502196E-2</v>
      </c>
      <c r="T19" s="10">
        <v>8.2720276638302195E-3</v>
      </c>
      <c r="U19" s="10">
        <v>1.09502661287589E-2</v>
      </c>
      <c r="V19" s="10">
        <v>6.5186680121089802E-2</v>
      </c>
      <c r="W19" s="12">
        <v>0</v>
      </c>
      <c r="X19" s="13"/>
      <c r="Y19" s="3"/>
    </row>
    <row r="20" spans="1:25">
      <c r="A20" s="137"/>
      <c r="B20" s="137"/>
      <c r="C20" s="137"/>
      <c r="D20" s="129" t="s">
        <v>80</v>
      </c>
      <c r="E20" s="130"/>
      <c r="F20" s="8">
        <v>44265.3752803588</v>
      </c>
      <c r="G20" s="43" t="s">
        <v>52</v>
      </c>
      <c r="H20" s="44">
        <v>1</v>
      </c>
      <c r="I20" s="45">
        <f t="shared" si="4"/>
        <v>3.0959752321981426E-3</v>
      </c>
      <c r="J20" s="45">
        <f t="shared" si="5"/>
        <v>3.3901752720615655E-5</v>
      </c>
      <c r="K20" s="9">
        <v>42311</v>
      </c>
      <c r="L20" s="9">
        <v>29497</v>
      </c>
      <c r="M20" s="10">
        <v>0.69714731393727403</v>
      </c>
      <c r="N20" s="11">
        <v>4955</v>
      </c>
      <c r="O20" s="9">
        <v>3439</v>
      </c>
      <c r="P20" s="10">
        <v>0.116588127606197</v>
      </c>
      <c r="Q20" s="11">
        <v>323</v>
      </c>
      <c r="R20" s="9">
        <v>244</v>
      </c>
      <c r="S20" s="10">
        <v>7.0950857807502196E-2</v>
      </c>
      <c r="T20" s="10">
        <v>8.2720276638302195E-3</v>
      </c>
      <c r="U20" s="10">
        <v>1.09502661287589E-2</v>
      </c>
      <c r="V20" s="10">
        <v>6.5186680121089802E-2</v>
      </c>
      <c r="W20" s="12">
        <v>0</v>
      </c>
      <c r="X20" s="13"/>
      <c r="Y20" s="3"/>
    </row>
    <row r="21" spans="1:25">
      <c r="A21" s="137"/>
      <c r="B21" s="137"/>
      <c r="C21" s="137"/>
      <c r="D21" s="54"/>
      <c r="E21" s="55"/>
      <c r="F21" s="8"/>
      <c r="G21" s="8"/>
      <c r="H21" s="8"/>
      <c r="I21" s="8"/>
      <c r="J21" s="8"/>
      <c r="K21" s="9"/>
      <c r="L21" s="9"/>
      <c r="M21" s="10"/>
      <c r="N21" s="11"/>
      <c r="O21" s="9"/>
      <c r="P21" s="10"/>
      <c r="Q21" s="11"/>
      <c r="R21" s="9"/>
      <c r="S21" s="10"/>
      <c r="T21" s="10"/>
      <c r="U21" s="10"/>
      <c r="V21" s="10"/>
      <c r="W21" s="12"/>
      <c r="X21" s="13"/>
      <c r="Y21" s="3"/>
    </row>
    <row r="22" spans="1:25">
      <c r="A22" s="137"/>
      <c r="B22" s="137"/>
      <c r="C22" s="137"/>
      <c r="D22" s="129" t="s">
        <v>82</v>
      </c>
      <c r="E22" s="130"/>
      <c r="F22" s="8">
        <v>44272.375420567099</v>
      </c>
      <c r="G22" s="8"/>
      <c r="H22" s="8"/>
      <c r="I22" s="8"/>
      <c r="J22" s="8"/>
      <c r="K22" s="9">
        <v>42169</v>
      </c>
      <c r="L22" s="9">
        <v>29287</v>
      </c>
      <c r="M22" s="10">
        <v>0.69451492802769799</v>
      </c>
      <c r="N22" s="11">
        <v>5659</v>
      </c>
      <c r="O22" s="9">
        <v>3681</v>
      </c>
      <c r="P22" s="10">
        <v>0.125687164953734</v>
      </c>
      <c r="Q22" s="11">
        <v>643</v>
      </c>
      <c r="R22" s="9">
        <v>422</v>
      </c>
      <c r="S22" s="10">
        <v>0.114642760119533</v>
      </c>
      <c r="T22" s="10">
        <v>1.4409123501895001E-2</v>
      </c>
      <c r="U22" s="10">
        <v>2.1955133677058099E-2</v>
      </c>
      <c r="V22" s="10">
        <v>0.113624315250044</v>
      </c>
      <c r="W22" s="12">
        <v>0.3</v>
      </c>
      <c r="X22" s="13" t="s">
        <v>83</v>
      </c>
      <c r="Y22" s="3"/>
    </row>
    <row r="23" spans="1:25">
      <c r="A23" s="137"/>
      <c r="B23" s="137"/>
      <c r="C23" s="137"/>
      <c r="D23" s="129" t="s">
        <v>82</v>
      </c>
      <c r="E23" s="130"/>
      <c r="F23" s="8">
        <v>44272.375420567099</v>
      </c>
      <c r="G23" s="43" t="s">
        <v>75</v>
      </c>
      <c r="H23" s="44">
        <v>9</v>
      </c>
      <c r="I23" s="45">
        <f>H23/Q$22</f>
        <v>1.3996889580093312E-2</v>
      </c>
      <c r="J23" s="45">
        <f>+H23/L$22</f>
        <v>3.0730358179397002E-4</v>
      </c>
      <c r="K23" s="9">
        <v>42169</v>
      </c>
      <c r="L23" s="9">
        <v>29287</v>
      </c>
      <c r="M23" s="10">
        <v>0.69451492802769799</v>
      </c>
      <c r="N23" s="11">
        <v>5659</v>
      </c>
      <c r="O23" s="9">
        <v>3681</v>
      </c>
      <c r="P23" s="10">
        <v>0.125687164953734</v>
      </c>
      <c r="Q23" s="11">
        <v>643</v>
      </c>
      <c r="R23" s="9">
        <v>422</v>
      </c>
      <c r="S23" s="10">
        <v>0.114642760119533</v>
      </c>
      <c r="T23" s="10">
        <v>1.4409123501895001E-2</v>
      </c>
      <c r="U23" s="10">
        <v>2.1955133677058099E-2</v>
      </c>
      <c r="V23" s="10">
        <v>0.113624315250044</v>
      </c>
      <c r="W23" s="12">
        <v>0.3</v>
      </c>
      <c r="X23" s="13"/>
      <c r="Y23" s="3"/>
    </row>
    <row r="24" spans="1:25">
      <c r="A24" s="137"/>
      <c r="B24" s="137"/>
      <c r="C24" s="137"/>
      <c r="D24" s="129" t="s">
        <v>82</v>
      </c>
      <c r="E24" s="130"/>
      <c r="F24" s="8">
        <v>44272.375420567099</v>
      </c>
      <c r="G24" s="43" t="s">
        <v>53</v>
      </c>
      <c r="H24" s="44">
        <v>6</v>
      </c>
      <c r="I24" s="45">
        <f t="shared" ref="I24:I29" si="6">H24/Q$22</f>
        <v>9.3312597200622092E-3</v>
      </c>
      <c r="J24" s="45">
        <f t="shared" ref="J24:J29" si="7">+H24/L$22</f>
        <v>2.0486905452931335E-4</v>
      </c>
      <c r="K24" s="9">
        <v>42169</v>
      </c>
      <c r="L24" s="9">
        <v>29287</v>
      </c>
      <c r="M24" s="10">
        <v>0.69451492802769799</v>
      </c>
      <c r="N24" s="11">
        <v>5659</v>
      </c>
      <c r="O24" s="9">
        <v>3681</v>
      </c>
      <c r="P24" s="10">
        <v>0.125687164953734</v>
      </c>
      <c r="Q24" s="11">
        <v>643</v>
      </c>
      <c r="R24" s="9">
        <v>422</v>
      </c>
      <c r="S24" s="10">
        <v>0.114642760119533</v>
      </c>
      <c r="T24" s="10">
        <v>1.4409123501895001E-2</v>
      </c>
      <c r="U24" s="10">
        <v>2.1955133677058099E-2</v>
      </c>
      <c r="V24" s="10">
        <v>0.113624315250044</v>
      </c>
      <c r="W24" s="12">
        <v>0.3</v>
      </c>
      <c r="X24" s="13"/>
      <c r="Y24" s="3"/>
    </row>
    <row r="25" spans="1:25">
      <c r="A25" s="137"/>
      <c r="B25" s="137"/>
      <c r="C25" s="137"/>
      <c r="D25" s="129" t="s">
        <v>82</v>
      </c>
      <c r="E25" s="130"/>
      <c r="F25" s="8">
        <v>44272.375420567099</v>
      </c>
      <c r="G25" s="43" t="s">
        <v>91</v>
      </c>
      <c r="H25" s="44">
        <v>9</v>
      </c>
      <c r="I25" s="45">
        <f t="shared" si="6"/>
        <v>1.3996889580093312E-2</v>
      </c>
      <c r="J25" s="45">
        <f t="shared" si="7"/>
        <v>3.0730358179397002E-4</v>
      </c>
      <c r="K25" s="9">
        <v>42169</v>
      </c>
      <c r="L25" s="9">
        <v>29287</v>
      </c>
      <c r="M25" s="10">
        <v>0.69451492802769799</v>
      </c>
      <c r="N25" s="11">
        <v>5659</v>
      </c>
      <c r="O25" s="9">
        <v>3681</v>
      </c>
      <c r="P25" s="10">
        <v>0.125687164953734</v>
      </c>
      <c r="Q25" s="11">
        <v>643</v>
      </c>
      <c r="R25" s="9">
        <v>422</v>
      </c>
      <c r="S25" s="10">
        <v>0.114642760119533</v>
      </c>
      <c r="T25" s="10">
        <v>1.4409123501895001E-2</v>
      </c>
      <c r="U25" s="10">
        <v>2.1955133677058099E-2</v>
      </c>
      <c r="V25" s="10">
        <v>0.113624315250044</v>
      </c>
      <c r="W25" s="12">
        <v>0.3</v>
      </c>
      <c r="X25" s="13"/>
      <c r="Y25" s="3"/>
    </row>
    <row r="26" spans="1:25">
      <c r="A26" s="137"/>
      <c r="B26" s="137"/>
      <c r="C26" s="137"/>
      <c r="D26" s="129" t="s">
        <v>82</v>
      </c>
      <c r="E26" s="130"/>
      <c r="F26" s="8">
        <v>44272.375420567099</v>
      </c>
      <c r="G26" s="43" t="s">
        <v>51</v>
      </c>
      <c r="H26" s="44">
        <v>4</v>
      </c>
      <c r="I26" s="45">
        <f t="shared" si="6"/>
        <v>6.2208398133748056E-3</v>
      </c>
      <c r="J26" s="45">
        <f t="shared" si="7"/>
        <v>1.365793696862089E-4</v>
      </c>
      <c r="K26" s="9">
        <v>42169</v>
      </c>
      <c r="L26" s="9">
        <v>29287</v>
      </c>
      <c r="M26" s="10">
        <v>0.69451492802769799</v>
      </c>
      <c r="N26" s="11">
        <v>5659</v>
      </c>
      <c r="O26" s="9">
        <v>3681</v>
      </c>
      <c r="P26" s="10">
        <v>0.125687164953734</v>
      </c>
      <c r="Q26" s="11">
        <v>643</v>
      </c>
      <c r="R26" s="9">
        <v>422</v>
      </c>
      <c r="S26" s="10">
        <v>0.114642760119533</v>
      </c>
      <c r="T26" s="10">
        <v>1.4409123501895001E-2</v>
      </c>
      <c r="U26" s="10">
        <v>2.1955133677058099E-2</v>
      </c>
      <c r="V26" s="10">
        <v>0.113624315250044</v>
      </c>
      <c r="W26" s="12">
        <v>0.3</v>
      </c>
      <c r="X26" s="13"/>
      <c r="Y26" s="3"/>
    </row>
    <row r="27" spans="1:25">
      <c r="A27" s="137"/>
      <c r="B27" s="137"/>
      <c r="C27" s="137"/>
      <c r="D27" s="129" t="s">
        <v>82</v>
      </c>
      <c r="E27" s="130"/>
      <c r="F27" s="8">
        <v>44272.375420567099</v>
      </c>
      <c r="G27" s="43" t="s">
        <v>52</v>
      </c>
      <c r="H27" s="44">
        <v>0</v>
      </c>
      <c r="I27" s="45">
        <f t="shared" si="6"/>
        <v>0</v>
      </c>
      <c r="J27" s="45">
        <f t="shared" si="7"/>
        <v>0</v>
      </c>
      <c r="K27" s="9">
        <v>42169</v>
      </c>
      <c r="L27" s="9">
        <v>29287</v>
      </c>
      <c r="M27" s="10">
        <v>0.69451492802769799</v>
      </c>
      <c r="N27" s="11">
        <v>5659</v>
      </c>
      <c r="O27" s="9">
        <v>3681</v>
      </c>
      <c r="P27" s="10">
        <v>0.125687164953734</v>
      </c>
      <c r="Q27" s="11">
        <v>643</v>
      </c>
      <c r="R27" s="9">
        <v>422</v>
      </c>
      <c r="S27" s="10">
        <v>0.114642760119533</v>
      </c>
      <c r="T27" s="10">
        <v>1.4409123501895001E-2</v>
      </c>
      <c r="U27" s="10">
        <v>2.1955133677058099E-2</v>
      </c>
      <c r="V27" s="10">
        <v>0.113624315250044</v>
      </c>
      <c r="W27" s="12">
        <v>0.3</v>
      </c>
      <c r="X27" s="13"/>
      <c r="Y27" s="3"/>
    </row>
    <row r="28" spans="1:25">
      <c r="A28" s="137"/>
      <c r="B28" s="137"/>
      <c r="C28" s="137"/>
      <c r="D28" s="129" t="s">
        <v>82</v>
      </c>
      <c r="E28" s="130"/>
      <c r="F28" s="8">
        <v>44272.375420567099</v>
      </c>
      <c r="G28" s="43" t="s">
        <v>76</v>
      </c>
      <c r="H28" s="44">
        <v>3</v>
      </c>
      <c r="I28" s="45">
        <f t="shared" si="6"/>
        <v>4.6656298600311046E-3</v>
      </c>
      <c r="J28" s="45">
        <f t="shared" si="7"/>
        <v>1.0243452726465667E-4</v>
      </c>
      <c r="K28" s="9">
        <v>42169</v>
      </c>
      <c r="L28" s="9">
        <v>29287</v>
      </c>
      <c r="M28" s="10">
        <v>0.69451492802769799</v>
      </c>
      <c r="N28" s="11">
        <v>5659</v>
      </c>
      <c r="O28" s="9">
        <v>3681</v>
      </c>
      <c r="P28" s="10">
        <v>0.125687164953734</v>
      </c>
      <c r="Q28" s="11">
        <v>643</v>
      </c>
      <c r="R28" s="9">
        <v>422</v>
      </c>
      <c r="S28" s="10">
        <v>0.114642760119533</v>
      </c>
      <c r="T28" s="10">
        <v>1.4409123501895001E-2</v>
      </c>
      <c r="U28" s="10">
        <v>2.1955133677058099E-2</v>
      </c>
      <c r="V28" s="10">
        <v>0.113624315250044</v>
      </c>
      <c r="W28" s="12">
        <v>0.3</v>
      </c>
      <c r="X28" s="13"/>
      <c r="Y28" s="3"/>
    </row>
    <row r="29" spans="1:25">
      <c r="A29" s="137"/>
      <c r="B29" s="137"/>
      <c r="C29" s="137"/>
      <c r="D29" s="129" t="s">
        <v>82</v>
      </c>
      <c r="E29" s="130"/>
      <c r="F29" s="8">
        <v>44272.375420567099</v>
      </c>
      <c r="G29" s="43" t="s">
        <v>92</v>
      </c>
      <c r="H29" s="44">
        <v>10</v>
      </c>
      <c r="I29" s="45">
        <f t="shared" si="6"/>
        <v>1.5552099533437015E-2</v>
      </c>
      <c r="J29" s="45">
        <f t="shared" si="7"/>
        <v>3.4144842421552225E-4</v>
      </c>
      <c r="K29" s="9">
        <v>42169</v>
      </c>
      <c r="L29" s="9">
        <v>29287</v>
      </c>
      <c r="M29" s="10">
        <v>0.69451492802769799</v>
      </c>
      <c r="N29" s="11">
        <v>5659</v>
      </c>
      <c r="O29" s="9">
        <v>3681</v>
      </c>
      <c r="P29" s="10">
        <v>0.125687164953734</v>
      </c>
      <c r="Q29" s="11">
        <v>643</v>
      </c>
      <c r="R29" s="9">
        <v>422</v>
      </c>
      <c r="S29" s="10">
        <v>0.114642760119533</v>
      </c>
      <c r="T29" s="10">
        <v>1.4409123501895001E-2</v>
      </c>
      <c r="U29" s="10">
        <v>2.1955133677058099E-2</v>
      </c>
      <c r="V29" s="10">
        <v>0.113624315250044</v>
      </c>
      <c r="W29" s="12">
        <v>0.3</v>
      </c>
      <c r="X29" s="13"/>
      <c r="Y29" s="3"/>
    </row>
    <row r="30" spans="1:25">
      <c r="A30" s="137"/>
      <c r="B30" s="137"/>
      <c r="C30" s="137"/>
      <c r="D30" s="54"/>
      <c r="E30" s="55"/>
      <c r="F30" s="8"/>
      <c r="G30" s="8"/>
      <c r="H30" s="8"/>
      <c r="I30" s="8"/>
      <c r="J30" s="8"/>
      <c r="K30" s="9"/>
      <c r="L30" s="9"/>
      <c r="M30" s="10"/>
      <c r="N30" s="11"/>
      <c r="O30" s="9"/>
      <c r="P30" s="10"/>
      <c r="Q30" s="11"/>
      <c r="R30" s="9"/>
      <c r="S30" s="10"/>
      <c r="T30" s="10"/>
      <c r="U30" s="10"/>
      <c r="V30" s="10"/>
      <c r="W30" s="12"/>
      <c r="X30" s="13"/>
      <c r="Y30" s="3"/>
    </row>
    <row r="31" spans="1:25" ht="20.399999999999999">
      <c r="A31" s="137"/>
      <c r="B31" s="137"/>
      <c r="C31" s="138"/>
      <c r="D31" s="129" t="s">
        <v>84</v>
      </c>
      <c r="E31" s="130"/>
      <c r="F31" s="8">
        <v>44279.375403784703</v>
      </c>
      <c r="G31" s="8"/>
      <c r="H31" s="8"/>
      <c r="I31" s="8"/>
      <c r="J31" s="8"/>
      <c r="K31" s="9">
        <v>42075</v>
      </c>
      <c r="L31" s="9">
        <v>29294</v>
      </c>
      <c r="M31" s="10">
        <v>0.69623291740938797</v>
      </c>
      <c r="N31" s="11">
        <v>5706</v>
      </c>
      <c r="O31" s="9">
        <v>3397</v>
      </c>
      <c r="P31" s="10">
        <v>0.115962313101659</v>
      </c>
      <c r="Q31" s="11">
        <v>519</v>
      </c>
      <c r="R31" s="9">
        <v>290</v>
      </c>
      <c r="S31" s="10">
        <v>8.5369443626729505E-2</v>
      </c>
      <c r="T31" s="10">
        <v>9.8996381511572296E-3</v>
      </c>
      <c r="U31" s="10">
        <v>1.7716938622243501E-2</v>
      </c>
      <c r="V31" s="10">
        <v>9.0956887486855903E-2</v>
      </c>
      <c r="W31" s="12">
        <v>0.2</v>
      </c>
      <c r="X31" s="13" t="s">
        <v>85</v>
      </c>
      <c r="Y31" s="3"/>
    </row>
    <row r="32" spans="1:25">
      <c r="A32" s="137"/>
      <c r="B32" s="137"/>
      <c r="C32" s="59"/>
      <c r="D32" s="129" t="s">
        <v>84</v>
      </c>
      <c r="E32" s="130"/>
      <c r="F32" s="8">
        <v>44279.375403784703</v>
      </c>
      <c r="G32" s="43" t="s">
        <v>75</v>
      </c>
      <c r="H32" s="44">
        <v>16</v>
      </c>
      <c r="I32" s="45">
        <f>H32/Q$32</f>
        <v>3.0828516377649325E-2</v>
      </c>
      <c r="J32" s="45">
        <f>+H32/L$32</f>
        <v>5.461869324776405E-4</v>
      </c>
      <c r="K32" s="9">
        <v>42075</v>
      </c>
      <c r="L32" s="9">
        <v>29294</v>
      </c>
      <c r="M32" s="10">
        <v>0.69623291740938797</v>
      </c>
      <c r="N32" s="11">
        <v>5706</v>
      </c>
      <c r="O32" s="9">
        <v>3397</v>
      </c>
      <c r="P32" s="10">
        <v>0.115962313101659</v>
      </c>
      <c r="Q32" s="11">
        <v>519</v>
      </c>
      <c r="R32" s="9">
        <v>290</v>
      </c>
      <c r="S32" s="10">
        <v>8.5369443626729505E-2</v>
      </c>
      <c r="T32" s="10">
        <v>9.8996381511572296E-3</v>
      </c>
      <c r="U32" s="10">
        <v>1.7716938622243501E-2</v>
      </c>
      <c r="V32" s="10">
        <v>9.0956887486855903E-2</v>
      </c>
      <c r="W32" s="12">
        <v>0.2</v>
      </c>
      <c r="X32" s="13"/>
      <c r="Y32" s="3"/>
    </row>
    <row r="33" spans="1:25">
      <c r="A33" s="137"/>
      <c r="B33" s="137"/>
      <c r="C33" s="59"/>
      <c r="D33" s="129" t="s">
        <v>84</v>
      </c>
      <c r="E33" s="130"/>
      <c r="F33" s="8">
        <v>44279.375403784703</v>
      </c>
      <c r="G33" s="43" t="s">
        <v>53</v>
      </c>
      <c r="H33" s="44">
        <v>3</v>
      </c>
      <c r="I33" s="45">
        <f t="shared" ref="I33:I38" si="8">H33/Q$32</f>
        <v>5.7803468208092483E-3</v>
      </c>
      <c r="J33" s="45">
        <f t="shared" ref="J33:J38" si="9">+H33/L$32</f>
        <v>1.0241004983955759E-4</v>
      </c>
      <c r="K33" s="9">
        <v>42075</v>
      </c>
      <c r="L33" s="9">
        <v>29294</v>
      </c>
      <c r="M33" s="10">
        <v>0.69623291740938797</v>
      </c>
      <c r="N33" s="11">
        <v>5706</v>
      </c>
      <c r="O33" s="9">
        <v>3397</v>
      </c>
      <c r="P33" s="10">
        <v>0.115962313101659</v>
      </c>
      <c r="Q33" s="11">
        <v>519</v>
      </c>
      <c r="R33" s="9">
        <v>290</v>
      </c>
      <c r="S33" s="10">
        <v>8.5369443626729505E-2</v>
      </c>
      <c r="T33" s="10">
        <v>9.8996381511572296E-3</v>
      </c>
      <c r="U33" s="10">
        <v>1.7716938622243501E-2</v>
      </c>
      <c r="V33" s="10">
        <v>9.0956887486855903E-2</v>
      </c>
      <c r="W33" s="12">
        <v>0.2</v>
      </c>
      <c r="X33" s="13"/>
      <c r="Y33" s="3"/>
    </row>
    <row r="34" spans="1:25">
      <c r="A34" s="137"/>
      <c r="B34" s="137"/>
      <c r="C34" s="59"/>
      <c r="D34" s="129" t="s">
        <v>84</v>
      </c>
      <c r="E34" s="130"/>
      <c r="F34" s="8">
        <v>44279.375403784703</v>
      </c>
      <c r="G34" s="43" t="s">
        <v>91</v>
      </c>
      <c r="H34" s="44">
        <v>9</v>
      </c>
      <c r="I34" s="45">
        <f t="shared" si="8"/>
        <v>1.7341040462427744E-2</v>
      </c>
      <c r="J34" s="45">
        <f t="shared" si="9"/>
        <v>3.0723014951867275E-4</v>
      </c>
      <c r="K34" s="9">
        <v>42075</v>
      </c>
      <c r="L34" s="9">
        <v>29294</v>
      </c>
      <c r="M34" s="10">
        <v>0.69623291740938797</v>
      </c>
      <c r="N34" s="11">
        <v>5706</v>
      </c>
      <c r="O34" s="9">
        <v>3397</v>
      </c>
      <c r="P34" s="10">
        <v>0.115962313101659</v>
      </c>
      <c r="Q34" s="11">
        <v>519</v>
      </c>
      <c r="R34" s="9">
        <v>290</v>
      </c>
      <c r="S34" s="10">
        <v>8.5369443626729505E-2</v>
      </c>
      <c r="T34" s="10">
        <v>9.8996381511572296E-3</v>
      </c>
      <c r="U34" s="10">
        <v>1.7716938622243501E-2</v>
      </c>
      <c r="V34" s="10">
        <v>9.0956887486855903E-2</v>
      </c>
      <c r="W34" s="12">
        <v>0.2</v>
      </c>
      <c r="X34" s="13"/>
      <c r="Y34" s="3"/>
    </row>
    <row r="35" spans="1:25">
      <c r="A35" s="137"/>
      <c r="B35" s="137"/>
      <c r="C35" s="59"/>
      <c r="D35" s="129" t="s">
        <v>84</v>
      </c>
      <c r="E35" s="130"/>
      <c r="F35" s="8">
        <v>44279.375403784703</v>
      </c>
      <c r="G35" s="43" t="s">
        <v>51</v>
      </c>
      <c r="H35" s="44">
        <v>6</v>
      </c>
      <c r="I35" s="45">
        <f t="shared" si="8"/>
        <v>1.1560693641618497E-2</v>
      </c>
      <c r="J35" s="45">
        <f t="shared" si="9"/>
        <v>2.0482009967911518E-4</v>
      </c>
      <c r="K35" s="9">
        <v>42075</v>
      </c>
      <c r="L35" s="9">
        <v>29294</v>
      </c>
      <c r="M35" s="10">
        <v>0.69623291740938797</v>
      </c>
      <c r="N35" s="11">
        <v>5706</v>
      </c>
      <c r="O35" s="9">
        <v>3397</v>
      </c>
      <c r="P35" s="10">
        <v>0.115962313101659</v>
      </c>
      <c r="Q35" s="11">
        <v>519</v>
      </c>
      <c r="R35" s="9">
        <v>290</v>
      </c>
      <c r="S35" s="10">
        <v>8.5369443626729505E-2</v>
      </c>
      <c r="T35" s="10">
        <v>9.8996381511572296E-3</v>
      </c>
      <c r="U35" s="10">
        <v>1.7716938622243501E-2</v>
      </c>
      <c r="V35" s="10">
        <v>9.0956887486855903E-2</v>
      </c>
      <c r="W35" s="12">
        <v>0.2</v>
      </c>
      <c r="X35" s="13"/>
      <c r="Y35" s="3"/>
    </row>
    <row r="36" spans="1:25">
      <c r="A36" s="137"/>
      <c r="B36" s="137"/>
      <c r="C36" s="59"/>
      <c r="D36" s="129" t="s">
        <v>84</v>
      </c>
      <c r="E36" s="130"/>
      <c r="F36" s="8">
        <v>44279.375403784703</v>
      </c>
      <c r="G36" s="43" t="s">
        <v>52</v>
      </c>
      <c r="H36" s="44">
        <v>2</v>
      </c>
      <c r="I36" s="45">
        <f t="shared" si="8"/>
        <v>3.8535645472061657E-3</v>
      </c>
      <c r="J36" s="45">
        <f t="shared" si="9"/>
        <v>6.8273366559705063E-5</v>
      </c>
      <c r="K36" s="9">
        <v>42075</v>
      </c>
      <c r="L36" s="9">
        <v>29294</v>
      </c>
      <c r="M36" s="10">
        <v>0.69623291740938797</v>
      </c>
      <c r="N36" s="11">
        <v>5706</v>
      </c>
      <c r="O36" s="9">
        <v>3397</v>
      </c>
      <c r="P36" s="10">
        <v>0.115962313101659</v>
      </c>
      <c r="Q36" s="11">
        <v>519</v>
      </c>
      <c r="R36" s="9">
        <v>290</v>
      </c>
      <c r="S36" s="10">
        <v>8.5369443626729505E-2</v>
      </c>
      <c r="T36" s="10">
        <v>9.8996381511572296E-3</v>
      </c>
      <c r="U36" s="10">
        <v>1.7716938622243501E-2</v>
      </c>
      <c r="V36" s="10">
        <v>9.0956887486855903E-2</v>
      </c>
      <c r="W36" s="12">
        <v>0.2</v>
      </c>
      <c r="X36" s="13"/>
      <c r="Y36" s="3"/>
    </row>
    <row r="37" spans="1:25">
      <c r="A37" s="137"/>
      <c r="B37" s="137"/>
      <c r="C37" s="59"/>
      <c r="D37" s="129" t="s">
        <v>84</v>
      </c>
      <c r="E37" s="130"/>
      <c r="F37" s="8">
        <v>44279.375403784703</v>
      </c>
      <c r="G37" s="43" t="s">
        <v>76</v>
      </c>
      <c r="H37" s="44">
        <v>2</v>
      </c>
      <c r="I37" s="45">
        <f t="shared" si="8"/>
        <v>3.8535645472061657E-3</v>
      </c>
      <c r="J37" s="45">
        <f t="shared" si="9"/>
        <v>6.8273366559705063E-5</v>
      </c>
      <c r="K37" s="9">
        <v>42075</v>
      </c>
      <c r="L37" s="9">
        <v>29294</v>
      </c>
      <c r="M37" s="10">
        <v>0.69623291740938797</v>
      </c>
      <c r="N37" s="11">
        <v>5706</v>
      </c>
      <c r="O37" s="9">
        <v>3397</v>
      </c>
      <c r="P37" s="10">
        <v>0.115962313101659</v>
      </c>
      <c r="Q37" s="11">
        <v>519</v>
      </c>
      <c r="R37" s="9">
        <v>290</v>
      </c>
      <c r="S37" s="10">
        <v>8.5369443626729505E-2</v>
      </c>
      <c r="T37" s="10">
        <v>9.8996381511572296E-3</v>
      </c>
      <c r="U37" s="10">
        <v>1.7716938622243501E-2</v>
      </c>
      <c r="V37" s="10">
        <v>9.0956887486855903E-2</v>
      </c>
      <c r="W37" s="12">
        <v>0.2</v>
      </c>
      <c r="X37" s="13"/>
      <c r="Y37" s="3"/>
    </row>
    <row r="38" spans="1:25">
      <c r="A38" s="137"/>
      <c r="B38" s="137"/>
      <c r="C38" s="59"/>
      <c r="D38" s="129" t="s">
        <v>84</v>
      </c>
      <c r="E38" s="130"/>
      <c r="F38" s="8">
        <v>44279.375403784703</v>
      </c>
      <c r="G38" s="43" t="s">
        <v>92</v>
      </c>
      <c r="H38" s="44">
        <v>6</v>
      </c>
      <c r="I38" s="45">
        <f t="shared" si="8"/>
        <v>1.1560693641618497E-2</v>
      </c>
      <c r="J38" s="45">
        <f t="shared" si="9"/>
        <v>2.0482009967911518E-4</v>
      </c>
      <c r="K38" s="9">
        <v>42075</v>
      </c>
      <c r="L38" s="9">
        <v>29294</v>
      </c>
      <c r="M38" s="10">
        <v>0.69623291740938797</v>
      </c>
      <c r="N38" s="11">
        <v>5706</v>
      </c>
      <c r="O38" s="9">
        <v>3397</v>
      </c>
      <c r="P38" s="10">
        <v>0.115962313101659</v>
      </c>
      <c r="Q38" s="11">
        <v>519</v>
      </c>
      <c r="R38" s="9">
        <v>290</v>
      </c>
      <c r="S38" s="10">
        <v>8.5369443626729505E-2</v>
      </c>
      <c r="T38" s="10">
        <v>9.8996381511572296E-3</v>
      </c>
      <c r="U38" s="10">
        <v>1.7716938622243501E-2</v>
      </c>
      <c r="V38" s="10">
        <v>9.0956887486855903E-2</v>
      </c>
      <c r="W38" s="12">
        <v>0.2</v>
      </c>
      <c r="X38" s="13"/>
      <c r="Y38" s="3"/>
    </row>
    <row r="39" spans="1:25">
      <c r="A39" s="137"/>
      <c r="B39" s="137"/>
      <c r="C39" s="143" t="s">
        <v>34</v>
      </c>
      <c r="D39" s="144"/>
      <c r="E39" s="134"/>
      <c r="F39" s="60" t="s">
        <v>0</v>
      </c>
      <c r="G39" s="60"/>
      <c r="H39" s="60"/>
      <c r="I39" s="60"/>
      <c r="J39" s="60"/>
      <c r="K39" s="20">
        <v>155826</v>
      </c>
      <c r="L39" s="20">
        <v>114849</v>
      </c>
      <c r="M39" s="21">
        <v>0.73703361441607995</v>
      </c>
      <c r="N39" s="22">
        <v>23464</v>
      </c>
      <c r="O39" s="20">
        <v>14903</v>
      </c>
      <c r="P39" s="21">
        <v>0.129761687084781</v>
      </c>
      <c r="Q39" s="22">
        <v>2096</v>
      </c>
      <c r="R39" s="20">
        <v>1376</v>
      </c>
      <c r="S39" s="21">
        <v>9.2330403274508505E-2</v>
      </c>
      <c r="T39" s="21">
        <v>1.1980948898118401E-2</v>
      </c>
      <c r="U39" s="21">
        <v>1.8250050065738498E-2</v>
      </c>
      <c r="V39" s="21">
        <v>8.9328332765086907E-2</v>
      </c>
      <c r="W39" s="60" t="s">
        <v>0</v>
      </c>
      <c r="X39" s="60" t="s">
        <v>0</v>
      </c>
      <c r="Y39" s="3"/>
    </row>
    <row r="40" spans="1:25" ht="20.399999999999999">
      <c r="A40" s="137"/>
      <c r="B40" s="137"/>
      <c r="C40" s="57" t="s">
        <v>63</v>
      </c>
      <c r="D40" s="129" t="s">
        <v>86</v>
      </c>
      <c r="E40" s="130"/>
      <c r="F40" s="8">
        <v>44259.375385729203</v>
      </c>
      <c r="G40" s="8"/>
      <c r="H40" s="8"/>
      <c r="I40" s="8"/>
      <c r="J40" s="8"/>
      <c r="K40" s="9">
        <v>17994</v>
      </c>
      <c r="L40" s="9">
        <v>17950</v>
      </c>
      <c r="M40" s="10">
        <v>0.99755474046904502</v>
      </c>
      <c r="N40" s="11">
        <v>3825</v>
      </c>
      <c r="O40" s="9">
        <v>2541</v>
      </c>
      <c r="P40" s="10">
        <v>0.14155988857938701</v>
      </c>
      <c r="Q40" s="11">
        <v>50</v>
      </c>
      <c r="R40" s="9">
        <v>43</v>
      </c>
      <c r="S40" s="10">
        <v>1.6922471467926001E-2</v>
      </c>
      <c r="T40" s="10">
        <v>2.39554317548747E-3</v>
      </c>
      <c r="U40" s="10">
        <v>2.7855153203342601E-3</v>
      </c>
      <c r="V40" s="10">
        <v>1.30718954248366E-2</v>
      </c>
      <c r="W40" s="12">
        <v>1.6</v>
      </c>
      <c r="X40" s="13" t="s">
        <v>87</v>
      </c>
      <c r="Y40" s="3"/>
    </row>
    <row r="41" spans="1:25">
      <c r="A41" s="137"/>
      <c r="B41" s="137"/>
      <c r="C41" s="64"/>
      <c r="D41" s="129" t="s">
        <v>86</v>
      </c>
      <c r="E41" s="130"/>
      <c r="F41" s="8">
        <v>44259.375385729203</v>
      </c>
      <c r="G41" s="43" t="s">
        <v>96</v>
      </c>
      <c r="H41" s="44">
        <v>27</v>
      </c>
      <c r="I41" s="45">
        <f>H41/Q$40</f>
        <v>0.54</v>
      </c>
      <c r="J41" s="45">
        <f>+H41/L$40</f>
        <v>1.5041782729805014E-3</v>
      </c>
      <c r="K41" s="9">
        <v>17994</v>
      </c>
      <c r="L41" s="9">
        <v>17950</v>
      </c>
      <c r="M41" s="10">
        <v>0.99755474046904502</v>
      </c>
      <c r="N41" s="11">
        <v>3825</v>
      </c>
      <c r="O41" s="9">
        <v>2541</v>
      </c>
      <c r="P41" s="10">
        <v>0.14155988857938701</v>
      </c>
      <c r="Q41" s="11">
        <v>50</v>
      </c>
      <c r="R41" s="9">
        <v>43</v>
      </c>
      <c r="S41" s="10">
        <v>1.6922471467926001E-2</v>
      </c>
      <c r="T41" s="10">
        <v>2.39554317548747E-3</v>
      </c>
      <c r="U41" s="10">
        <v>2.7855153203342601E-3</v>
      </c>
      <c r="V41" s="10">
        <v>1.30718954248366E-2</v>
      </c>
      <c r="W41" s="12">
        <v>1.6</v>
      </c>
      <c r="X41" s="13"/>
      <c r="Y41" s="3"/>
    </row>
    <row r="42" spans="1:25">
      <c r="A42" s="137"/>
      <c r="B42" s="137"/>
      <c r="C42" s="64"/>
      <c r="D42" s="129" t="s">
        <v>86</v>
      </c>
      <c r="E42" s="130"/>
      <c r="F42" s="8">
        <v>44259.375385729203</v>
      </c>
      <c r="G42" s="43" t="s">
        <v>97</v>
      </c>
      <c r="H42" s="44">
        <v>13</v>
      </c>
      <c r="I42" s="45">
        <f>H42/Q$40</f>
        <v>0.26</v>
      </c>
      <c r="J42" s="45">
        <f>+H42/L$40</f>
        <v>7.2423398328690808E-4</v>
      </c>
      <c r="K42" s="9">
        <v>17994</v>
      </c>
      <c r="L42" s="9">
        <v>17950</v>
      </c>
      <c r="M42" s="10">
        <v>0.99755474046904502</v>
      </c>
      <c r="N42" s="11">
        <v>3825</v>
      </c>
      <c r="O42" s="9">
        <v>2541</v>
      </c>
      <c r="P42" s="10">
        <v>0.14155988857938701</v>
      </c>
      <c r="Q42" s="11">
        <v>50</v>
      </c>
      <c r="R42" s="9">
        <v>43</v>
      </c>
      <c r="S42" s="10">
        <v>1.6922471467926001E-2</v>
      </c>
      <c r="T42" s="10">
        <v>2.39554317548747E-3</v>
      </c>
      <c r="U42" s="10">
        <v>2.7855153203342601E-3</v>
      </c>
      <c r="V42" s="10">
        <v>1.30718954248366E-2</v>
      </c>
      <c r="W42" s="12">
        <v>1.6</v>
      </c>
      <c r="X42" s="13"/>
      <c r="Y42" s="3"/>
    </row>
    <row r="43" spans="1:25">
      <c r="A43" s="137"/>
      <c r="B43" s="137"/>
      <c r="C43" s="143" t="s">
        <v>66</v>
      </c>
      <c r="D43" s="144"/>
      <c r="E43" s="134"/>
      <c r="F43" s="60" t="s">
        <v>0</v>
      </c>
      <c r="G43" s="60"/>
      <c r="H43" s="60"/>
      <c r="I43" s="60"/>
      <c r="J43" s="60"/>
      <c r="K43" s="20">
        <v>17994</v>
      </c>
      <c r="L43" s="20">
        <v>17950</v>
      </c>
      <c r="M43" s="21">
        <v>0.99755474046904502</v>
      </c>
      <c r="N43" s="22">
        <v>3825</v>
      </c>
      <c r="O43" s="20">
        <v>2541</v>
      </c>
      <c r="P43" s="21">
        <v>0.14155988857938701</v>
      </c>
      <c r="Q43" s="22">
        <v>50</v>
      </c>
      <c r="R43" s="20">
        <v>43</v>
      </c>
      <c r="S43" s="21">
        <v>1.6922471467926001E-2</v>
      </c>
      <c r="T43" s="21">
        <v>2.39554317548747E-3</v>
      </c>
      <c r="U43" s="21">
        <v>2.7855153203342601E-3</v>
      </c>
      <c r="V43" s="21">
        <v>1.30718954248366E-2</v>
      </c>
      <c r="W43" s="60" t="s">
        <v>0</v>
      </c>
      <c r="X43" s="60" t="s">
        <v>0</v>
      </c>
      <c r="Y43" s="3"/>
    </row>
    <row r="44" spans="1:25" ht="20.399999999999999">
      <c r="A44" s="137"/>
      <c r="B44" s="137"/>
      <c r="C44" s="57" t="s">
        <v>35</v>
      </c>
      <c r="D44" s="129" t="s">
        <v>88</v>
      </c>
      <c r="E44" s="130"/>
      <c r="F44" s="8">
        <v>44263.375185960598</v>
      </c>
      <c r="G44" s="8"/>
      <c r="H44" s="8"/>
      <c r="I44" s="8"/>
      <c r="J44" s="8"/>
      <c r="K44" s="9">
        <v>41974</v>
      </c>
      <c r="L44" s="9">
        <v>31478</v>
      </c>
      <c r="M44" s="10">
        <v>0.74994043931957899</v>
      </c>
      <c r="N44" s="11">
        <v>7242</v>
      </c>
      <c r="O44" s="9">
        <v>5209</v>
      </c>
      <c r="P44" s="10">
        <v>0.16548065315458399</v>
      </c>
      <c r="Q44" s="11">
        <v>1994</v>
      </c>
      <c r="R44" s="9">
        <v>1905</v>
      </c>
      <c r="S44" s="10">
        <v>0.36571318871184499</v>
      </c>
      <c r="T44" s="10">
        <v>6.05184573352818E-2</v>
      </c>
      <c r="U44" s="10">
        <v>6.3345828832835599E-2</v>
      </c>
      <c r="V44" s="10">
        <v>0.27533830433581902</v>
      </c>
      <c r="W44" s="12">
        <v>0</v>
      </c>
      <c r="X44" s="13" t="s">
        <v>89</v>
      </c>
      <c r="Y44" s="3"/>
    </row>
    <row r="45" spans="1:25">
      <c r="A45" s="137"/>
      <c r="B45" s="138"/>
      <c r="C45" s="143" t="s">
        <v>38</v>
      </c>
      <c r="D45" s="144"/>
      <c r="E45" s="134"/>
      <c r="F45" s="60" t="s">
        <v>0</v>
      </c>
      <c r="G45" s="60"/>
      <c r="H45" s="60"/>
      <c r="I45" s="60"/>
      <c r="J45" s="60"/>
      <c r="K45" s="20">
        <v>41974</v>
      </c>
      <c r="L45" s="20">
        <v>31478</v>
      </c>
      <c r="M45" s="21">
        <v>0.74994043931957899</v>
      </c>
      <c r="N45" s="22">
        <v>7242</v>
      </c>
      <c r="O45" s="20">
        <v>5209</v>
      </c>
      <c r="P45" s="21">
        <v>0.16548065315458399</v>
      </c>
      <c r="Q45" s="22">
        <v>1994</v>
      </c>
      <c r="R45" s="20">
        <v>1905</v>
      </c>
      <c r="S45" s="21">
        <v>0.36571318871184499</v>
      </c>
      <c r="T45" s="21">
        <v>6.05184573352818E-2</v>
      </c>
      <c r="U45" s="21">
        <v>6.3345828832835599E-2</v>
      </c>
      <c r="V45" s="21">
        <v>0.27533830433581902</v>
      </c>
      <c r="W45" s="60" t="s">
        <v>0</v>
      </c>
      <c r="X45" s="60" t="s">
        <v>0</v>
      </c>
      <c r="Y45" s="3"/>
    </row>
    <row r="46" spans="1:25" ht="20.399999999999999">
      <c r="A46" s="137"/>
      <c r="B46" s="65"/>
      <c r="C46" s="64" t="s">
        <v>39</v>
      </c>
      <c r="D46" s="129" t="s">
        <v>93</v>
      </c>
      <c r="E46" s="130"/>
      <c r="F46" s="8">
        <v>44281.500128819403</v>
      </c>
      <c r="G46" s="8"/>
      <c r="H46" s="8"/>
      <c r="I46" s="8"/>
      <c r="J46" s="8"/>
      <c r="K46" s="9">
        <v>20407</v>
      </c>
      <c r="L46" s="9">
        <v>20188</v>
      </c>
      <c r="M46" s="10">
        <v>0.98926838829813302</v>
      </c>
      <c r="N46" s="11">
        <v>5019</v>
      </c>
      <c r="O46" s="9">
        <v>3763</v>
      </c>
      <c r="P46" s="10">
        <v>0.18639786011491999</v>
      </c>
      <c r="Q46" s="11">
        <v>1258</v>
      </c>
      <c r="R46" s="9">
        <v>1208</v>
      </c>
      <c r="S46" s="10">
        <v>0.32102046239702398</v>
      </c>
      <c r="T46" s="10">
        <v>5.9837527243907299E-2</v>
      </c>
      <c r="U46" s="10">
        <v>6.2314246086784202E-2</v>
      </c>
      <c r="V46" s="10">
        <v>0.25064753935046802</v>
      </c>
      <c r="W46" s="12">
        <v>0</v>
      </c>
      <c r="X46" s="13" t="s">
        <v>94</v>
      </c>
      <c r="Y46" s="3"/>
    </row>
    <row r="47" spans="1:25">
      <c r="A47" s="137"/>
      <c r="B47" s="65"/>
      <c r="C47" s="64"/>
      <c r="D47" s="129" t="s">
        <v>93</v>
      </c>
      <c r="E47" s="130"/>
      <c r="F47" s="8">
        <v>44281.500128819403</v>
      </c>
      <c r="G47" s="43" t="s">
        <v>54</v>
      </c>
      <c r="H47" s="44">
        <v>7</v>
      </c>
      <c r="I47" s="45">
        <f>H47/Q$46</f>
        <v>5.5643879173290934E-3</v>
      </c>
      <c r="J47" s="45">
        <f>+H47/L$46</f>
        <v>3.4674063800277393E-4</v>
      </c>
      <c r="K47" s="9">
        <v>20407</v>
      </c>
      <c r="L47" s="9">
        <v>20188</v>
      </c>
      <c r="M47" s="10">
        <v>0.98926838829813302</v>
      </c>
      <c r="N47" s="11">
        <v>5019</v>
      </c>
      <c r="O47" s="9">
        <v>3763</v>
      </c>
      <c r="P47" s="10">
        <v>0.18639786011491999</v>
      </c>
      <c r="Q47" s="11">
        <v>1258</v>
      </c>
      <c r="R47" s="9">
        <v>1208</v>
      </c>
      <c r="S47" s="10">
        <v>0.32102046239702398</v>
      </c>
      <c r="T47" s="10">
        <v>5.9837527243907299E-2</v>
      </c>
      <c r="U47" s="10">
        <v>6.2314246086784202E-2</v>
      </c>
      <c r="V47" s="10">
        <v>0.25064753935046802</v>
      </c>
      <c r="W47" s="12">
        <v>0</v>
      </c>
      <c r="X47" s="13"/>
      <c r="Y47" s="3"/>
    </row>
    <row r="48" spans="1:25">
      <c r="A48" s="137"/>
      <c r="B48" s="65"/>
      <c r="C48" s="143" t="s">
        <v>42</v>
      </c>
      <c r="D48" s="144"/>
      <c r="E48" s="134"/>
      <c r="F48" s="63" t="s">
        <v>0</v>
      </c>
      <c r="G48" s="63"/>
      <c r="H48" s="63"/>
      <c r="I48" s="63"/>
      <c r="J48" s="63"/>
      <c r="K48" s="20">
        <v>20407</v>
      </c>
      <c r="L48" s="20">
        <v>20188</v>
      </c>
      <c r="M48" s="21">
        <v>0.98926838829813302</v>
      </c>
      <c r="N48" s="22">
        <v>5019</v>
      </c>
      <c r="O48" s="20">
        <v>3763</v>
      </c>
      <c r="P48" s="21">
        <v>0.18639786011491999</v>
      </c>
      <c r="Q48" s="22">
        <v>1258</v>
      </c>
      <c r="R48" s="20">
        <v>1208</v>
      </c>
      <c r="S48" s="21">
        <v>0.32102046239702398</v>
      </c>
      <c r="T48" s="21">
        <v>5.9837527243907299E-2</v>
      </c>
      <c r="U48" s="21">
        <v>6.2314246086784202E-2</v>
      </c>
      <c r="V48" s="21">
        <v>0.25064753935046802</v>
      </c>
      <c r="W48" s="63" t="s">
        <v>0</v>
      </c>
      <c r="X48" s="63" t="s">
        <v>0</v>
      </c>
      <c r="Y48" s="3"/>
    </row>
    <row r="49" spans="1:25">
      <c r="A49" s="138"/>
      <c r="B49" s="145" t="s">
        <v>95</v>
      </c>
      <c r="C49" s="144"/>
      <c r="D49" s="144"/>
      <c r="E49" s="134"/>
      <c r="F49" s="24" t="s">
        <v>0</v>
      </c>
      <c r="G49" s="24"/>
      <c r="H49" s="24"/>
      <c r="I49" s="24"/>
      <c r="J49" s="24"/>
      <c r="K49" s="25">
        <v>236201</v>
      </c>
      <c r="L49" s="25">
        <v>184465</v>
      </c>
      <c r="M49" s="26">
        <v>0.78096621098132502</v>
      </c>
      <c r="N49" s="27">
        <v>39550</v>
      </c>
      <c r="O49" s="25">
        <v>26416</v>
      </c>
      <c r="P49" s="26">
        <v>0.14320331770254499</v>
      </c>
      <c r="Q49" s="27">
        <v>5398</v>
      </c>
      <c r="R49" s="25">
        <v>4532</v>
      </c>
      <c r="S49" s="26">
        <v>0.17156268927922499</v>
      </c>
      <c r="T49" s="26">
        <v>2.45683462987559E-2</v>
      </c>
      <c r="U49" s="26">
        <v>2.9263003821863202E-2</v>
      </c>
      <c r="V49" s="26">
        <v>0.13648546144121401</v>
      </c>
      <c r="W49" s="24" t="s">
        <v>0</v>
      </c>
      <c r="X49" s="24" t="s">
        <v>0</v>
      </c>
      <c r="Y49" s="3"/>
    </row>
    <row r="50" spans="1:25">
      <c r="A50" s="146" t="s">
        <v>72</v>
      </c>
      <c r="B50" s="144"/>
      <c r="C50" s="144"/>
      <c r="D50" s="144"/>
      <c r="E50" s="134"/>
      <c r="F50" s="61" t="s">
        <v>0</v>
      </c>
      <c r="G50" s="61"/>
      <c r="H50" s="61"/>
      <c r="I50" s="61"/>
      <c r="J50" s="61"/>
      <c r="K50" s="29">
        <v>236201</v>
      </c>
      <c r="L50" s="29">
        <v>184465</v>
      </c>
      <c r="M50" s="30">
        <v>0.78096621098132502</v>
      </c>
      <c r="N50" s="31">
        <v>39550</v>
      </c>
      <c r="O50" s="29">
        <v>26416</v>
      </c>
      <c r="P50" s="30">
        <v>0.14320331770254499</v>
      </c>
      <c r="Q50" s="31">
        <v>5398</v>
      </c>
      <c r="R50" s="29">
        <v>4532</v>
      </c>
      <c r="S50" s="30">
        <v>0.17156268927922499</v>
      </c>
      <c r="T50" s="30">
        <v>2.45683462987559E-2</v>
      </c>
      <c r="U50" s="30">
        <v>2.9263003821863202E-2</v>
      </c>
      <c r="V50" s="30">
        <v>0.13648546144121401</v>
      </c>
      <c r="W50" s="61" t="s">
        <v>0</v>
      </c>
      <c r="X50" s="61" t="s">
        <v>0</v>
      </c>
      <c r="Y50" s="3"/>
    </row>
    <row r="51" spans="1:25">
      <c r="A51" s="147" t="s">
        <v>73</v>
      </c>
      <c r="B51" s="144"/>
      <c r="C51" s="144"/>
      <c r="D51" s="144"/>
      <c r="E51" s="134"/>
      <c r="F51" s="62" t="s">
        <v>0</v>
      </c>
      <c r="G51" s="62"/>
      <c r="H51" s="62"/>
      <c r="I51" s="62"/>
      <c r="J51" s="62"/>
      <c r="K51" s="33">
        <v>236201</v>
      </c>
      <c r="L51" s="33">
        <v>184465</v>
      </c>
      <c r="M51" s="34">
        <v>0.78096621098132502</v>
      </c>
      <c r="N51" s="35">
        <v>39550</v>
      </c>
      <c r="O51" s="33">
        <v>26416</v>
      </c>
      <c r="P51" s="34">
        <v>0.14320331770254499</v>
      </c>
      <c r="Q51" s="35">
        <v>5398</v>
      </c>
      <c r="R51" s="33">
        <v>4532</v>
      </c>
      <c r="S51" s="34">
        <v>0.17156268927922499</v>
      </c>
      <c r="T51" s="34">
        <v>2.45683462987559E-2</v>
      </c>
      <c r="U51" s="34">
        <v>2.9263003821863202E-2</v>
      </c>
      <c r="V51" s="34">
        <v>0.13648546144121401</v>
      </c>
      <c r="W51" s="62" t="s">
        <v>0</v>
      </c>
      <c r="X51" s="62" t="s">
        <v>0</v>
      </c>
      <c r="Y51" s="3"/>
    </row>
    <row r="52" spans="1:25" ht="0" hidden="1" customHeight="1"/>
  </sheetData>
  <autoFilter ref="B3:X3" xr:uid="{00000000-0009-0000-0000-000002000000}">
    <filterColumn colId="2" showButton="0"/>
  </autoFilter>
  <mergeCells count="50">
    <mergeCell ref="D41:E41"/>
    <mergeCell ref="D42:E42"/>
    <mergeCell ref="D47:E47"/>
    <mergeCell ref="C45:E45"/>
    <mergeCell ref="D37:E37"/>
    <mergeCell ref="D38:E38"/>
    <mergeCell ref="A2:E2"/>
    <mergeCell ref="D3:E3"/>
    <mergeCell ref="A4:A49"/>
    <mergeCell ref="B4:B45"/>
    <mergeCell ref="C4:C31"/>
    <mergeCell ref="D4:E4"/>
    <mergeCell ref="D11:D12"/>
    <mergeCell ref="D13:E13"/>
    <mergeCell ref="D22:E22"/>
    <mergeCell ref="D46:E46"/>
    <mergeCell ref="C48:E48"/>
    <mergeCell ref="D20:E20"/>
    <mergeCell ref="B49:E49"/>
    <mergeCell ref="D17:E17"/>
    <mergeCell ref="D18:E18"/>
    <mergeCell ref="D19:E19"/>
    <mergeCell ref="A50:E50"/>
    <mergeCell ref="A51:E51"/>
    <mergeCell ref="D5:E5"/>
    <mergeCell ref="D6:E6"/>
    <mergeCell ref="D7:E7"/>
    <mergeCell ref="D8:E8"/>
    <mergeCell ref="D9:E9"/>
    <mergeCell ref="D10:E10"/>
    <mergeCell ref="D14:E14"/>
    <mergeCell ref="D31:E31"/>
    <mergeCell ref="C39:E39"/>
    <mergeCell ref="D40:E40"/>
    <mergeCell ref="C43:E43"/>
    <mergeCell ref="D44:E44"/>
    <mergeCell ref="D15:E15"/>
    <mergeCell ref="D16:E16"/>
    <mergeCell ref="D36:E36"/>
    <mergeCell ref="D23:E23"/>
    <mergeCell ref="D24:E24"/>
    <mergeCell ref="D25:E25"/>
    <mergeCell ref="D26:E26"/>
    <mergeCell ref="D27:E27"/>
    <mergeCell ref="D28:E28"/>
    <mergeCell ref="D29:E29"/>
    <mergeCell ref="D32:E32"/>
    <mergeCell ref="D33:E33"/>
    <mergeCell ref="D34:E34"/>
    <mergeCell ref="D35:E35"/>
  </mergeCells>
  <hyperlinks>
    <hyperlink ref="D4" r:id="rId1" xr:uid="{00000000-0004-0000-0200-000000000000}"/>
    <hyperlink ref="E11" r:id="rId2" xr:uid="{00000000-0004-0000-0200-000001000000}"/>
    <hyperlink ref="E12" r:id="rId3" xr:uid="{00000000-0004-0000-0200-000002000000}"/>
    <hyperlink ref="D13" r:id="rId4" xr:uid="{00000000-0004-0000-0200-000003000000}"/>
    <hyperlink ref="D22" r:id="rId5" xr:uid="{00000000-0004-0000-0200-000004000000}"/>
    <hyperlink ref="D31" r:id="rId6" xr:uid="{00000000-0004-0000-0200-000005000000}"/>
    <hyperlink ref="D40" r:id="rId7" xr:uid="{00000000-0004-0000-0200-000006000000}"/>
    <hyperlink ref="D44" r:id="rId8" xr:uid="{00000000-0004-0000-0200-000007000000}"/>
    <hyperlink ref="D5" r:id="rId9" xr:uid="{00000000-0004-0000-0200-000008000000}"/>
    <hyperlink ref="D6" r:id="rId10" xr:uid="{00000000-0004-0000-0200-000009000000}"/>
    <hyperlink ref="D7" r:id="rId11" xr:uid="{00000000-0004-0000-0200-00000A000000}"/>
    <hyperlink ref="D8" r:id="rId12" xr:uid="{00000000-0004-0000-0200-00000B000000}"/>
    <hyperlink ref="D9" r:id="rId13" xr:uid="{00000000-0004-0000-0200-00000C000000}"/>
    <hyperlink ref="D10" r:id="rId14" xr:uid="{00000000-0004-0000-0200-00000D000000}"/>
    <hyperlink ref="D14" r:id="rId15" xr:uid="{00000000-0004-0000-0200-00000E000000}"/>
    <hyperlink ref="D15" r:id="rId16" xr:uid="{00000000-0004-0000-0200-00000F000000}"/>
    <hyperlink ref="D16" r:id="rId17" xr:uid="{00000000-0004-0000-0200-000010000000}"/>
    <hyperlink ref="D17" r:id="rId18" xr:uid="{00000000-0004-0000-0200-000011000000}"/>
    <hyperlink ref="D18" r:id="rId19" xr:uid="{00000000-0004-0000-0200-000012000000}"/>
    <hyperlink ref="D19" r:id="rId20" xr:uid="{00000000-0004-0000-0200-000013000000}"/>
    <hyperlink ref="D20" r:id="rId21" xr:uid="{00000000-0004-0000-0200-000014000000}"/>
    <hyperlink ref="D23" r:id="rId22" xr:uid="{00000000-0004-0000-0200-000015000000}"/>
    <hyperlink ref="D24" r:id="rId23" xr:uid="{00000000-0004-0000-0200-000016000000}"/>
    <hyperlink ref="D25" r:id="rId24" xr:uid="{00000000-0004-0000-0200-000017000000}"/>
    <hyperlink ref="D26" r:id="rId25" xr:uid="{00000000-0004-0000-0200-000018000000}"/>
    <hyperlink ref="D27" r:id="rId26" xr:uid="{00000000-0004-0000-0200-000019000000}"/>
    <hyperlink ref="D28" r:id="rId27" xr:uid="{00000000-0004-0000-0200-00001A000000}"/>
    <hyperlink ref="D29" r:id="rId28" xr:uid="{00000000-0004-0000-0200-00001B000000}"/>
    <hyperlink ref="D32" r:id="rId29" xr:uid="{00000000-0004-0000-0200-00001C000000}"/>
    <hyperlink ref="D33" r:id="rId30" xr:uid="{00000000-0004-0000-0200-00001D000000}"/>
    <hyperlink ref="D34" r:id="rId31" xr:uid="{00000000-0004-0000-0200-00001E000000}"/>
    <hyperlink ref="D35" r:id="rId32" xr:uid="{00000000-0004-0000-0200-00001F000000}"/>
    <hyperlink ref="D36" r:id="rId33" xr:uid="{00000000-0004-0000-0200-000020000000}"/>
    <hyperlink ref="D37" r:id="rId34" xr:uid="{00000000-0004-0000-0200-000021000000}"/>
    <hyperlink ref="D38" r:id="rId35" xr:uid="{00000000-0004-0000-0200-000022000000}"/>
    <hyperlink ref="D46" r:id="rId36" xr:uid="{00000000-0004-0000-0200-000023000000}"/>
    <hyperlink ref="D41" r:id="rId37" xr:uid="{00000000-0004-0000-0200-000024000000}"/>
    <hyperlink ref="D42" r:id="rId38" xr:uid="{00000000-0004-0000-0200-000025000000}"/>
    <hyperlink ref="D47" r:id="rId39" xr:uid="{00000000-0004-0000-0200-000026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0"/>
  <sheetViews>
    <sheetView workbookViewId="0">
      <selection activeCell="F5" sqref="F5:I11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16384" width="9.109375" style="2"/>
  </cols>
  <sheetData>
    <row r="1" spans="1:24" ht="0.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42" customFormat="1" ht="42" customHeight="1">
      <c r="A2" s="131" t="s">
        <v>117</v>
      </c>
      <c r="B2" s="132"/>
      <c r="C2" s="132"/>
      <c r="D2" s="132"/>
      <c r="E2" s="132"/>
      <c r="F2" s="40" t="s">
        <v>0</v>
      </c>
      <c r="G2" s="40"/>
      <c r="H2" s="40"/>
      <c r="I2" s="40"/>
      <c r="J2" s="40"/>
      <c r="K2" s="40" t="s">
        <v>0</v>
      </c>
      <c r="L2" s="40" t="s">
        <v>0</v>
      </c>
      <c r="M2" s="40" t="s">
        <v>0</v>
      </c>
      <c r="N2" s="41" t="s">
        <v>0</v>
      </c>
      <c r="O2" s="40" t="s">
        <v>0</v>
      </c>
      <c r="P2" s="41" t="s">
        <v>0</v>
      </c>
      <c r="Q2" s="41" t="s">
        <v>0</v>
      </c>
      <c r="R2" s="40" t="s">
        <v>0</v>
      </c>
      <c r="S2" s="41" t="s">
        <v>0</v>
      </c>
      <c r="T2" s="41" t="s">
        <v>0</v>
      </c>
      <c r="U2" s="41" t="s">
        <v>0</v>
      </c>
      <c r="V2" s="41" t="s">
        <v>0</v>
      </c>
      <c r="W2" s="40" t="s">
        <v>0</v>
      </c>
      <c r="X2" s="40" t="s">
        <v>0</v>
      </c>
    </row>
    <row r="3" spans="1:24" ht="31.8">
      <c r="A3" s="67" t="s">
        <v>1</v>
      </c>
      <c r="B3" s="5" t="s">
        <v>2</v>
      </c>
      <c r="C3" s="67" t="s">
        <v>3</v>
      </c>
      <c r="D3" s="67" t="s">
        <v>4</v>
      </c>
      <c r="E3" s="5" t="s">
        <v>5</v>
      </c>
      <c r="F3" s="37" t="s">
        <v>46</v>
      </c>
      <c r="G3" s="38" t="s">
        <v>47</v>
      </c>
      <c r="H3" s="39" t="s">
        <v>48</v>
      </c>
      <c r="I3" s="39" t="s">
        <v>49</v>
      </c>
      <c r="J3" s="5" t="s">
        <v>6</v>
      </c>
      <c r="K3" s="5" t="s">
        <v>7</v>
      </c>
      <c r="L3" s="5" t="s">
        <v>8</v>
      </c>
      <c r="M3" s="5" t="s">
        <v>11</v>
      </c>
      <c r="N3" s="5" t="s">
        <v>9</v>
      </c>
      <c r="O3" s="5" t="s">
        <v>10</v>
      </c>
      <c r="P3" s="5" t="s">
        <v>15</v>
      </c>
      <c r="Q3" s="5" t="s">
        <v>12</v>
      </c>
      <c r="R3" s="5" t="s">
        <v>14</v>
      </c>
      <c r="S3" s="5" t="s">
        <v>13</v>
      </c>
      <c r="T3" s="5" t="s">
        <v>16</v>
      </c>
      <c r="U3" s="5" t="s">
        <v>17</v>
      </c>
      <c r="V3" s="5" t="s">
        <v>20</v>
      </c>
      <c r="W3" s="5" t="s">
        <v>21</v>
      </c>
      <c r="X3" s="3"/>
    </row>
    <row r="4" spans="1:24" ht="20.399999999999999">
      <c r="A4" s="135" t="s">
        <v>22</v>
      </c>
      <c r="B4" s="139">
        <v>44287</v>
      </c>
      <c r="C4" s="135" t="s">
        <v>23</v>
      </c>
      <c r="D4" s="66" t="s">
        <v>98</v>
      </c>
      <c r="E4" s="8">
        <v>44293.409876157399</v>
      </c>
      <c r="F4" s="8"/>
      <c r="G4" s="8"/>
      <c r="H4" s="8"/>
      <c r="I4" s="8"/>
      <c r="J4" s="9">
        <v>16217</v>
      </c>
      <c r="K4" s="9">
        <v>14616</v>
      </c>
      <c r="L4" s="10">
        <v>0.90127643830548199</v>
      </c>
      <c r="M4" s="11">
        <v>4657</v>
      </c>
      <c r="N4" s="9">
        <v>3197</v>
      </c>
      <c r="O4" s="10">
        <v>0.21873289545703301</v>
      </c>
      <c r="P4" s="11">
        <v>542</v>
      </c>
      <c r="Q4" s="9">
        <v>299</v>
      </c>
      <c r="R4" s="10">
        <v>9.3525179856115095E-2</v>
      </c>
      <c r="S4" s="10">
        <v>2.04570333880679E-2</v>
      </c>
      <c r="T4" s="10">
        <v>3.7082649151614702E-2</v>
      </c>
      <c r="U4" s="10">
        <v>0.116383938157612</v>
      </c>
      <c r="V4" s="12">
        <v>0.2</v>
      </c>
      <c r="W4" s="13" t="s">
        <v>99</v>
      </c>
      <c r="X4" s="3"/>
    </row>
    <row r="5" spans="1:24" ht="26.4">
      <c r="A5" s="136"/>
      <c r="B5" s="140"/>
      <c r="C5" s="136"/>
      <c r="D5" s="66" t="s">
        <v>98</v>
      </c>
      <c r="E5" s="8">
        <v>44293.409876157399</v>
      </c>
      <c r="F5" s="43" t="s">
        <v>53</v>
      </c>
      <c r="G5" s="44">
        <v>16</v>
      </c>
      <c r="H5" s="45">
        <f>G5/P$4</f>
        <v>2.9520295202952029E-2</v>
      </c>
      <c r="I5" s="45">
        <f>+G5/K$4</f>
        <v>1.0946907498631637E-3</v>
      </c>
      <c r="J5" s="9">
        <v>16217</v>
      </c>
      <c r="K5" s="9">
        <v>14616</v>
      </c>
      <c r="L5" s="10">
        <v>0.90127643830548199</v>
      </c>
      <c r="M5" s="11">
        <v>4657</v>
      </c>
      <c r="N5" s="9">
        <v>3197</v>
      </c>
      <c r="O5" s="10">
        <v>0.21873289545703301</v>
      </c>
      <c r="P5" s="11">
        <v>542</v>
      </c>
      <c r="Q5" s="9">
        <v>299</v>
      </c>
      <c r="R5" s="10">
        <v>9.3525179856115095E-2</v>
      </c>
      <c r="S5" s="10">
        <v>2.04570333880679E-2</v>
      </c>
      <c r="T5" s="10">
        <v>3.7082649151614702E-2</v>
      </c>
      <c r="U5" s="10">
        <v>0.116383938157612</v>
      </c>
      <c r="V5" s="12">
        <v>0.2</v>
      </c>
      <c r="W5" s="13"/>
      <c r="X5" s="3"/>
    </row>
    <row r="6" spans="1:24">
      <c r="A6" s="136"/>
      <c r="B6" s="140"/>
      <c r="C6" s="136"/>
      <c r="D6" s="66" t="s">
        <v>98</v>
      </c>
      <c r="E6" s="8">
        <v>44293.409876157399</v>
      </c>
      <c r="F6" s="43" t="s">
        <v>118</v>
      </c>
      <c r="G6" s="44">
        <v>12</v>
      </c>
      <c r="H6" s="45">
        <f t="shared" ref="H6:H7" si="0">G6/P$4</f>
        <v>2.2140221402214021E-2</v>
      </c>
      <c r="I6" s="45">
        <f t="shared" ref="I6:I7" si="1">+G6/K$4</f>
        <v>8.2101806239737272E-4</v>
      </c>
      <c r="J6" s="9">
        <v>16217</v>
      </c>
      <c r="K6" s="9">
        <v>14616</v>
      </c>
      <c r="L6" s="10">
        <v>0.90127643830548199</v>
      </c>
      <c r="M6" s="11">
        <v>4657</v>
      </c>
      <c r="N6" s="9">
        <v>3197</v>
      </c>
      <c r="O6" s="10">
        <v>0.21873289545703301</v>
      </c>
      <c r="P6" s="11">
        <v>542</v>
      </c>
      <c r="Q6" s="9">
        <v>299</v>
      </c>
      <c r="R6" s="10">
        <v>9.3525179856115095E-2</v>
      </c>
      <c r="S6" s="10">
        <v>2.04570333880679E-2</v>
      </c>
      <c r="T6" s="10">
        <v>3.7082649151614702E-2</v>
      </c>
      <c r="U6" s="10">
        <v>0.116383938157612</v>
      </c>
      <c r="V6" s="12">
        <v>0.2</v>
      </c>
      <c r="W6" s="13"/>
      <c r="X6" s="3"/>
    </row>
    <row r="7" spans="1:24">
      <c r="A7" s="136"/>
      <c r="B7" s="140"/>
      <c r="C7" s="136"/>
      <c r="D7" s="66" t="s">
        <v>98</v>
      </c>
      <c r="E7" s="8">
        <v>44293.409876157399</v>
      </c>
      <c r="F7" s="43" t="s">
        <v>52</v>
      </c>
      <c r="G7" s="44">
        <v>0</v>
      </c>
      <c r="H7" s="45">
        <f t="shared" si="0"/>
        <v>0</v>
      </c>
      <c r="I7" s="45">
        <f t="shared" si="1"/>
        <v>0</v>
      </c>
      <c r="J7" s="9">
        <v>16217</v>
      </c>
      <c r="K7" s="9">
        <v>14616</v>
      </c>
      <c r="L7" s="10">
        <v>0.90127643830548199</v>
      </c>
      <c r="M7" s="11">
        <v>4657</v>
      </c>
      <c r="N7" s="9">
        <v>3197</v>
      </c>
      <c r="O7" s="10">
        <v>0.21873289545703301</v>
      </c>
      <c r="P7" s="11">
        <v>542</v>
      </c>
      <c r="Q7" s="9">
        <v>299</v>
      </c>
      <c r="R7" s="10">
        <v>9.3525179856115095E-2</v>
      </c>
      <c r="S7" s="10">
        <v>2.04570333880679E-2</v>
      </c>
      <c r="T7" s="10">
        <v>3.7082649151614702E-2</v>
      </c>
      <c r="U7" s="10">
        <v>0.116383938157612</v>
      </c>
      <c r="V7" s="12">
        <v>0.2</v>
      </c>
      <c r="W7" s="13"/>
      <c r="X7" s="3"/>
    </row>
    <row r="8" spans="1:24">
      <c r="A8" s="136"/>
      <c r="B8" s="140"/>
      <c r="C8" s="136"/>
      <c r="D8" s="66" t="s">
        <v>98</v>
      </c>
      <c r="E8" s="8">
        <v>44293.409876157399</v>
      </c>
      <c r="F8" s="43" t="s">
        <v>77</v>
      </c>
      <c r="G8" s="44">
        <v>1</v>
      </c>
      <c r="H8" s="45">
        <f>G8/P$4</f>
        <v>1.8450184501845018E-3</v>
      </c>
      <c r="I8" s="45">
        <f>+G8/K$4</f>
        <v>6.8418171866447731E-5</v>
      </c>
      <c r="J8" s="9">
        <v>16217</v>
      </c>
      <c r="K8" s="9">
        <v>14616</v>
      </c>
      <c r="L8" s="10">
        <v>0.90127643830548199</v>
      </c>
      <c r="M8" s="11">
        <v>4657</v>
      </c>
      <c r="N8" s="9">
        <v>3197</v>
      </c>
      <c r="O8" s="10">
        <v>0.21873289545703301</v>
      </c>
      <c r="P8" s="11">
        <v>542</v>
      </c>
      <c r="Q8" s="9">
        <v>299</v>
      </c>
      <c r="R8" s="10">
        <v>9.3525179856115095E-2</v>
      </c>
      <c r="S8" s="10">
        <v>2.04570333880679E-2</v>
      </c>
      <c r="T8" s="10">
        <v>3.7082649151614702E-2</v>
      </c>
      <c r="U8" s="10">
        <v>0.116383938157612</v>
      </c>
      <c r="V8" s="12">
        <v>0.2</v>
      </c>
      <c r="W8" s="13"/>
      <c r="X8" s="3"/>
    </row>
    <row r="9" spans="1:24" ht="26.4">
      <c r="A9" s="136"/>
      <c r="B9" s="140"/>
      <c r="C9" s="136"/>
      <c r="D9" s="66" t="s">
        <v>98</v>
      </c>
      <c r="E9" s="8">
        <v>44293.409876157399</v>
      </c>
      <c r="F9" s="43" t="s">
        <v>76</v>
      </c>
      <c r="G9" s="44">
        <v>4</v>
      </c>
      <c r="H9" s="45">
        <f t="shared" ref="H9:H10" si="2">G9/P$4</f>
        <v>7.3800738007380072E-3</v>
      </c>
      <c r="I9" s="45">
        <f t="shared" ref="I9:I10" si="3">+G9/K$4</f>
        <v>2.7367268746579092E-4</v>
      </c>
      <c r="J9" s="9">
        <v>16217</v>
      </c>
      <c r="K9" s="9">
        <v>14616</v>
      </c>
      <c r="L9" s="10">
        <v>0.90127643830548199</v>
      </c>
      <c r="M9" s="11">
        <v>4657</v>
      </c>
      <c r="N9" s="9">
        <v>3197</v>
      </c>
      <c r="O9" s="10">
        <v>0.21873289545703301</v>
      </c>
      <c r="P9" s="11">
        <v>542</v>
      </c>
      <c r="Q9" s="9">
        <v>299</v>
      </c>
      <c r="R9" s="10">
        <v>9.3525179856115095E-2</v>
      </c>
      <c r="S9" s="10">
        <v>2.04570333880679E-2</v>
      </c>
      <c r="T9" s="10">
        <v>3.7082649151614702E-2</v>
      </c>
      <c r="U9" s="10">
        <v>0.116383938157612</v>
      </c>
      <c r="V9" s="12">
        <v>0.2</v>
      </c>
      <c r="W9" s="13"/>
      <c r="X9" s="3"/>
    </row>
    <row r="10" spans="1:24">
      <c r="A10" s="136"/>
      <c r="B10" s="140"/>
      <c r="C10" s="136"/>
      <c r="D10" s="66" t="s">
        <v>98</v>
      </c>
      <c r="E10" s="8">
        <v>44293.409876157399</v>
      </c>
      <c r="F10" s="43" t="s">
        <v>51</v>
      </c>
      <c r="G10" s="44">
        <v>2</v>
      </c>
      <c r="H10" s="45">
        <f t="shared" si="2"/>
        <v>3.6900369003690036E-3</v>
      </c>
      <c r="I10" s="45">
        <f t="shared" si="3"/>
        <v>1.3683634373289546E-4</v>
      </c>
      <c r="J10" s="9">
        <v>16217</v>
      </c>
      <c r="K10" s="9">
        <v>14616</v>
      </c>
      <c r="L10" s="10">
        <v>0.90127643830548199</v>
      </c>
      <c r="M10" s="11">
        <v>4657</v>
      </c>
      <c r="N10" s="9">
        <v>3197</v>
      </c>
      <c r="O10" s="10">
        <v>0.21873289545703301</v>
      </c>
      <c r="P10" s="11">
        <v>542</v>
      </c>
      <c r="Q10" s="9">
        <v>299</v>
      </c>
      <c r="R10" s="10">
        <v>9.3525179856115095E-2</v>
      </c>
      <c r="S10" s="10">
        <v>2.04570333880679E-2</v>
      </c>
      <c r="T10" s="10">
        <v>3.7082649151614702E-2</v>
      </c>
      <c r="U10" s="10">
        <v>0.116383938157612</v>
      </c>
      <c r="V10" s="12">
        <v>0.2</v>
      </c>
      <c r="W10" s="13"/>
      <c r="X10" s="3"/>
    </row>
    <row r="11" spans="1:24">
      <c r="A11" s="136"/>
      <c r="B11" s="140"/>
      <c r="C11" s="136"/>
      <c r="D11" s="66" t="s">
        <v>98</v>
      </c>
      <c r="E11" s="8">
        <v>44293.409876157399</v>
      </c>
      <c r="F11" s="43" t="s">
        <v>91</v>
      </c>
      <c r="G11" s="44">
        <v>4</v>
      </c>
      <c r="H11" s="45">
        <f t="shared" ref="H11" si="4">G11/P$4</f>
        <v>7.3800738007380072E-3</v>
      </c>
      <c r="I11" s="45">
        <f t="shared" ref="I11" si="5">+G11/K$4</f>
        <v>2.7367268746579092E-4</v>
      </c>
      <c r="J11" s="9">
        <v>16217</v>
      </c>
      <c r="K11" s="9">
        <v>14616</v>
      </c>
      <c r="L11" s="10">
        <v>0.90127643830548199</v>
      </c>
      <c r="M11" s="11">
        <v>4657</v>
      </c>
      <c r="N11" s="9">
        <v>3197</v>
      </c>
      <c r="O11" s="10">
        <v>0.21873289545703301</v>
      </c>
      <c r="P11" s="11">
        <v>542</v>
      </c>
      <c r="Q11" s="9">
        <v>299</v>
      </c>
      <c r="R11" s="10">
        <v>9.3525179856115095E-2</v>
      </c>
      <c r="S11" s="10">
        <v>2.04570333880679E-2</v>
      </c>
      <c r="T11" s="10">
        <v>3.7082649151614702E-2</v>
      </c>
      <c r="U11" s="10">
        <v>0.116383938157612</v>
      </c>
      <c r="V11" s="12">
        <v>0.2</v>
      </c>
      <c r="W11" s="13"/>
      <c r="X11" s="3"/>
    </row>
    <row r="12" spans="1:24">
      <c r="A12" s="136"/>
      <c r="B12" s="140"/>
      <c r="C12" s="136"/>
      <c r="D12" s="66"/>
      <c r="E12" s="8"/>
      <c r="F12" s="8"/>
      <c r="G12" s="8"/>
      <c r="H12" s="8"/>
      <c r="I12" s="8"/>
      <c r="J12" s="9"/>
      <c r="K12" s="9"/>
      <c r="L12" s="10"/>
      <c r="M12" s="11"/>
      <c r="N12" s="9"/>
      <c r="O12" s="10"/>
      <c r="P12" s="11"/>
      <c r="Q12" s="9"/>
      <c r="R12" s="10"/>
      <c r="S12" s="10"/>
      <c r="T12" s="10"/>
      <c r="U12" s="10"/>
      <c r="V12" s="12"/>
      <c r="W12" s="13"/>
      <c r="X12" s="3"/>
    </row>
    <row r="13" spans="1:24" ht="20.399999999999999">
      <c r="A13" s="137"/>
      <c r="B13" s="137"/>
      <c r="C13" s="137"/>
      <c r="D13" s="66" t="s">
        <v>100</v>
      </c>
      <c r="E13" s="8">
        <v>44300.375355173601</v>
      </c>
      <c r="F13" s="8"/>
      <c r="G13" s="8"/>
      <c r="H13" s="8"/>
      <c r="I13" s="8"/>
      <c r="J13" s="9">
        <v>16148</v>
      </c>
      <c r="K13" s="9">
        <v>14545</v>
      </c>
      <c r="L13" s="10">
        <v>0.90073074064899705</v>
      </c>
      <c r="M13" s="11">
        <v>4950</v>
      </c>
      <c r="N13" s="9">
        <v>3263</v>
      </c>
      <c r="O13" s="10">
        <v>0.22433826057064299</v>
      </c>
      <c r="P13" s="11">
        <v>581</v>
      </c>
      <c r="Q13" s="9">
        <v>318</v>
      </c>
      <c r="R13" s="10">
        <v>9.7456328532025696E-2</v>
      </c>
      <c r="S13" s="10">
        <v>2.18631832244758E-2</v>
      </c>
      <c r="T13" s="10">
        <v>3.9944998281196298E-2</v>
      </c>
      <c r="U13" s="10">
        <v>0.11737373737373701</v>
      </c>
      <c r="V13" s="12">
        <v>0.1</v>
      </c>
      <c r="W13" s="13" t="s">
        <v>101</v>
      </c>
      <c r="X13" s="3"/>
    </row>
    <row r="14" spans="1:24" ht="26.4">
      <c r="A14" s="137"/>
      <c r="B14" s="137"/>
      <c r="C14" s="137"/>
      <c r="D14" s="66" t="s">
        <v>100</v>
      </c>
      <c r="E14" s="8">
        <v>44300.375355173601</v>
      </c>
      <c r="F14" s="43" t="s">
        <v>53</v>
      </c>
      <c r="G14" s="44">
        <v>6</v>
      </c>
      <c r="H14" s="45">
        <f>G14/P$13</f>
        <v>1.0327022375215147E-2</v>
      </c>
      <c r="I14" s="45">
        <f>+G14/K$13</f>
        <v>4.1251289102784463E-4</v>
      </c>
      <c r="J14" s="9">
        <v>16148</v>
      </c>
      <c r="K14" s="9">
        <v>14545</v>
      </c>
      <c r="L14" s="10">
        <v>0.90073074064899705</v>
      </c>
      <c r="M14" s="11">
        <v>4950</v>
      </c>
      <c r="N14" s="9">
        <v>3263</v>
      </c>
      <c r="O14" s="10">
        <v>0.22433826057064299</v>
      </c>
      <c r="P14" s="11">
        <v>581</v>
      </c>
      <c r="Q14" s="9">
        <v>318</v>
      </c>
      <c r="R14" s="10">
        <v>9.7456328532025696E-2</v>
      </c>
      <c r="S14" s="10">
        <v>2.18631832244758E-2</v>
      </c>
      <c r="T14" s="10">
        <v>3.9944998281196298E-2</v>
      </c>
      <c r="U14" s="10">
        <v>0.11737373737373701</v>
      </c>
      <c r="V14" s="12">
        <v>0.1</v>
      </c>
      <c r="W14" s="13"/>
      <c r="X14" s="3"/>
    </row>
    <row r="15" spans="1:24">
      <c r="A15" s="137"/>
      <c r="B15" s="137"/>
      <c r="C15" s="137"/>
      <c r="D15" s="66" t="s">
        <v>100</v>
      </c>
      <c r="E15" s="8">
        <v>44300.375355173601</v>
      </c>
      <c r="F15" s="43" t="s">
        <v>118</v>
      </c>
      <c r="G15" s="44">
        <v>6</v>
      </c>
      <c r="H15" s="45">
        <f t="shared" ref="H15:H20" si="6">G15/P$13</f>
        <v>1.0327022375215147E-2</v>
      </c>
      <c r="I15" s="45">
        <f t="shared" ref="I15:I20" si="7">+G15/K$13</f>
        <v>4.1251289102784463E-4</v>
      </c>
      <c r="J15" s="9">
        <v>16148</v>
      </c>
      <c r="K15" s="9">
        <v>14545</v>
      </c>
      <c r="L15" s="10">
        <v>0.90073074064899705</v>
      </c>
      <c r="M15" s="11">
        <v>4950</v>
      </c>
      <c r="N15" s="9">
        <v>3263</v>
      </c>
      <c r="O15" s="10">
        <v>0.22433826057064299</v>
      </c>
      <c r="P15" s="11">
        <v>581</v>
      </c>
      <c r="Q15" s="9">
        <v>318</v>
      </c>
      <c r="R15" s="10">
        <v>9.7456328532025696E-2</v>
      </c>
      <c r="S15" s="10">
        <v>2.18631832244758E-2</v>
      </c>
      <c r="T15" s="10">
        <v>3.9944998281196298E-2</v>
      </c>
      <c r="U15" s="10">
        <v>0.11737373737373701</v>
      </c>
      <c r="V15" s="12">
        <v>0.1</v>
      </c>
      <c r="W15" s="13"/>
      <c r="X15" s="3"/>
    </row>
    <row r="16" spans="1:24">
      <c r="A16" s="137"/>
      <c r="B16" s="137"/>
      <c r="C16" s="137"/>
      <c r="D16" s="66" t="s">
        <v>100</v>
      </c>
      <c r="E16" s="8">
        <v>44300.375355173601</v>
      </c>
      <c r="F16" s="43" t="s">
        <v>77</v>
      </c>
      <c r="G16" s="44">
        <v>1</v>
      </c>
      <c r="H16" s="45">
        <f t="shared" si="6"/>
        <v>1.7211703958691911E-3</v>
      </c>
      <c r="I16" s="45">
        <f t="shared" si="7"/>
        <v>6.8752148504640776E-5</v>
      </c>
      <c r="J16" s="9">
        <v>16148</v>
      </c>
      <c r="K16" s="9">
        <v>14545</v>
      </c>
      <c r="L16" s="10">
        <v>0.90073074064899705</v>
      </c>
      <c r="M16" s="11">
        <v>4950</v>
      </c>
      <c r="N16" s="9">
        <v>3263</v>
      </c>
      <c r="O16" s="10">
        <v>0.22433826057064299</v>
      </c>
      <c r="P16" s="11">
        <v>581</v>
      </c>
      <c r="Q16" s="9">
        <v>318</v>
      </c>
      <c r="R16" s="10">
        <v>9.7456328532025696E-2</v>
      </c>
      <c r="S16" s="10">
        <v>2.18631832244758E-2</v>
      </c>
      <c r="T16" s="10">
        <v>3.9944998281196298E-2</v>
      </c>
      <c r="U16" s="10">
        <v>0.11737373737373701</v>
      </c>
      <c r="V16" s="12">
        <v>0.1</v>
      </c>
      <c r="W16" s="13"/>
      <c r="X16" s="3"/>
    </row>
    <row r="17" spans="1:24" ht="26.4">
      <c r="A17" s="137"/>
      <c r="B17" s="137"/>
      <c r="C17" s="137"/>
      <c r="D17" s="66" t="s">
        <v>100</v>
      </c>
      <c r="E17" s="8">
        <v>44300.375355173601</v>
      </c>
      <c r="F17" s="43" t="s">
        <v>76</v>
      </c>
      <c r="G17" s="44">
        <v>3</v>
      </c>
      <c r="H17" s="45">
        <f t="shared" si="6"/>
        <v>5.1635111876075735E-3</v>
      </c>
      <c r="I17" s="45">
        <f t="shared" si="7"/>
        <v>2.0625644551392232E-4</v>
      </c>
      <c r="J17" s="9">
        <v>16148</v>
      </c>
      <c r="K17" s="9">
        <v>14545</v>
      </c>
      <c r="L17" s="10">
        <v>0.90073074064899705</v>
      </c>
      <c r="M17" s="11">
        <v>4950</v>
      </c>
      <c r="N17" s="9">
        <v>3263</v>
      </c>
      <c r="O17" s="10">
        <v>0.22433826057064299</v>
      </c>
      <c r="P17" s="11">
        <v>581</v>
      </c>
      <c r="Q17" s="9">
        <v>318</v>
      </c>
      <c r="R17" s="10">
        <v>9.7456328532025696E-2</v>
      </c>
      <c r="S17" s="10">
        <v>2.18631832244758E-2</v>
      </c>
      <c r="T17" s="10">
        <v>3.9944998281196298E-2</v>
      </c>
      <c r="U17" s="10">
        <v>0.11737373737373701</v>
      </c>
      <c r="V17" s="12">
        <v>0.1</v>
      </c>
      <c r="W17" s="13"/>
      <c r="X17" s="3"/>
    </row>
    <row r="18" spans="1:24">
      <c r="A18" s="137"/>
      <c r="B18" s="137"/>
      <c r="C18" s="137"/>
      <c r="D18" s="66" t="s">
        <v>100</v>
      </c>
      <c r="E18" s="8">
        <v>44300.375355173601</v>
      </c>
      <c r="F18" s="43" t="s">
        <v>51</v>
      </c>
      <c r="G18" s="44">
        <v>1</v>
      </c>
      <c r="H18" s="45">
        <f t="shared" si="6"/>
        <v>1.7211703958691911E-3</v>
      </c>
      <c r="I18" s="45">
        <f t="shared" si="7"/>
        <v>6.8752148504640776E-5</v>
      </c>
      <c r="J18" s="9">
        <v>16148</v>
      </c>
      <c r="K18" s="9">
        <v>14545</v>
      </c>
      <c r="L18" s="10">
        <v>0.90073074064899705</v>
      </c>
      <c r="M18" s="11">
        <v>4950</v>
      </c>
      <c r="N18" s="9">
        <v>3263</v>
      </c>
      <c r="O18" s="10">
        <v>0.22433826057064299</v>
      </c>
      <c r="P18" s="11">
        <v>581</v>
      </c>
      <c r="Q18" s="9">
        <v>318</v>
      </c>
      <c r="R18" s="10">
        <v>9.7456328532025696E-2</v>
      </c>
      <c r="S18" s="10">
        <v>2.18631832244758E-2</v>
      </c>
      <c r="T18" s="10">
        <v>3.9944998281196298E-2</v>
      </c>
      <c r="U18" s="10">
        <v>0.11737373737373701</v>
      </c>
      <c r="V18" s="12">
        <v>0.1</v>
      </c>
      <c r="W18" s="13"/>
      <c r="X18" s="3"/>
    </row>
    <row r="19" spans="1:24">
      <c r="A19" s="137"/>
      <c r="B19" s="137"/>
      <c r="C19" s="137"/>
      <c r="D19" s="66" t="s">
        <v>100</v>
      </c>
      <c r="E19" s="8">
        <v>44300.375355173601</v>
      </c>
      <c r="F19" s="43" t="s">
        <v>91</v>
      </c>
      <c r="G19" s="44">
        <v>1</v>
      </c>
      <c r="H19" s="45">
        <f t="shared" si="6"/>
        <v>1.7211703958691911E-3</v>
      </c>
      <c r="I19" s="45">
        <f t="shared" si="7"/>
        <v>6.8752148504640776E-5</v>
      </c>
      <c r="J19" s="9">
        <v>16148</v>
      </c>
      <c r="K19" s="9">
        <v>14545</v>
      </c>
      <c r="L19" s="10">
        <v>0.90073074064899705</v>
      </c>
      <c r="M19" s="11">
        <v>4950</v>
      </c>
      <c r="N19" s="9">
        <v>3263</v>
      </c>
      <c r="O19" s="10">
        <v>0.22433826057064299</v>
      </c>
      <c r="P19" s="11">
        <v>581</v>
      </c>
      <c r="Q19" s="9">
        <v>318</v>
      </c>
      <c r="R19" s="10">
        <v>9.7456328532025696E-2</v>
      </c>
      <c r="S19" s="10">
        <v>2.18631832244758E-2</v>
      </c>
      <c r="T19" s="10">
        <v>3.9944998281196298E-2</v>
      </c>
      <c r="U19" s="10">
        <v>0.11737373737373701</v>
      </c>
      <c r="V19" s="12">
        <v>0.1</v>
      </c>
      <c r="W19" s="13"/>
      <c r="X19" s="3"/>
    </row>
    <row r="20" spans="1:24">
      <c r="A20" s="137"/>
      <c r="B20" s="137"/>
      <c r="C20" s="137"/>
      <c r="D20" s="66" t="s">
        <v>100</v>
      </c>
      <c r="E20" s="8">
        <v>44300.375355173601</v>
      </c>
      <c r="F20" s="43" t="s">
        <v>52</v>
      </c>
      <c r="G20" s="44">
        <v>1</v>
      </c>
      <c r="H20" s="45">
        <f t="shared" si="6"/>
        <v>1.7211703958691911E-3</v>
      </c>
      <c r="I20" s="45">
        <f t="shared" si="7"/>
        <v>6.8752148504640776E-5</v>
      </c>
      <c r="J20" s="9">
        <v>16148</v>
      </c>
      <c r="K20" s="9">
        <v>14545</v>
      </c>
      <c r="L20" s="10">
        <v>0.90073074064899705</v>
      </c>
      <c r="M20" s="11">
        <v>4950</v>
      </c>
      <c r="N20" s="9">
        <v>3263</v>
      </c>
      <c r="O20" s="10">
        <v>0.22433826057064299</v>
      </c>
      <c r="P20" s="11">
        <v>581</v>
      </c>
      <c r="Q20" s="9">
        <v>318</v>
      </c>
      <c r="R20" s="10">
        <v>9.7456328532025696E-2</v>
      </c>
      <c r="S20" s="10">
        <v>2.18631832244758E-2</v>
      </c>
      <c r="T20" s="10">
        <v>3.9944998281196298E-2</v>
      </c>
      <c r="U20" s="10">
        <v>0.11737373737373701</v>
      </c>
      <c r="V20" s="12">
        <v>0.1</v>
      </c>
      <c r="W20" s="13"/>
      <c r="X20" s="3"/>
    </row>
    <row r="21" spans="1:24">
      <c r="A21" s="137"/>
      <c r="B21" s="137"/>
      <c r="C21" s="137"/>
      <c r="D21" s="66"/>
      <c r="E21" s="8"/>
      <c r="F21" s="8"/>
      <c r="G21" s="8"/>
      <c r="H21" s="8"/>
      <c r="I21" s="8"/>
      <c r="J21" s="9"/>
      <c r="K21" s="9"/>
      <c r="L21" s="10"/>
      <c r="M21" s="11"/>
      <c r="N21" s="9"/>
      <c r="O21" s="10"/>
      <c r="P21" s="11"/>
      <c r="Q21" s="9"/>
      <c r="R21" s="10"/>
      <c r="S21" s="10"/>
      <c r="T21" s="10"/>
      <c r="U21" s="10"/>
      <c r="V21" s="12"/>
      <c r="W21" s="13"/>
      <c r="X21" s="3"/>
    </row>
    <row r="22" spans="1:24">
      <c r="A22" s="137"/>
      <c r="B22" s="137"/>
      <c r="C22" s="137"/>
      <c r="D22" s="66" t="s">
        <v>102</v>
      </c>
      <c r="E22" s="8">
        <v>44307.375667361099</v>
      </c>
      <c r="F22" s="8"/>
      <c r="G22" s="8"/>
      <c r="H22" s="8"/>
      <c r="I22" s="8"/>
      <c r="J22" s="9">
        <v>15866</v>
      </c>
      <c r="K22" s="9">
        <v>14309</v>
      </c>
      <c r="L22" s="10">
        <v>0.901865624606076</v>
      </c>
      <c r="M22" s="11">
        <v>4484</v>
      </c>
      <c r="N22" s="9">
        <v>3065</v>
      </c>
      <c r="O22" s="10">
        <v>0.21420085261024499</v>
      </c>
      <c r="P22" s="11">
        <v>476</v>
      </c>
      <c r="Q22" s="9">
        <v>324</v>
      </c>
      <c r="R22" s="10">
        <v>0.10570962479608501</v>
      </c>
      <c r="S22" s="10">
        <v>2.26430917604305E-2</v>
      </c>
      <c r="T22" s="10">
        <v>3.32657767838423E-2</v>
      </c>
      <c r="U22" s="10">
        <v>0.106155218554862</v>
      </c>
      <c r="V22" s="12">
        <v>0</v>
      </c>
      <c r="W22" s="13" t="s">
        <v>103</v>
      </c>
      <c r="X22" s="3"/>
    </row>
    <row r="23" spans="1:24" ht="26.4">
      <c r="A23" s="137"/>
      <c r="B23" s="137"/>
      <c r="C23" s="137"/>
      <c r="D23" s="66" t="s">
        <v>102</v>
      </c>
      <c r="E23" s="8">
        <v>44307.375667361099</v>
      </c>
      <c r="F23" s="43" t="s">
        <v>53</v>
      </c>
      <c r="G23" s="44">
        <v>6</v>
      </c>
      <c r="H23" s="45">
        <f>G23/P$22</f>
        <v>1.2605042016806723E-2</v>
      </c>
      <c r="I23" s="45">
        <f>+G23/K$22</f>
        <v>4.1931651408204628E-4</v>
      </c>
      <c r="J23" s="9">
        <v>15866</v>
      </c>
      <c r="K23" s="9">
        <v>14309</v>
      </c>
      <c r="L23" s="10">
        <v>0.901865624606076</v>
      </c>
      <c r="M23" s="11">
        <v>4484</v>
      </c>
      <c r="N23" s="9">
        <v>3065</v>
      </c>
      <c r="O23" s="10">
        <v>0.21420085261024499</v>
      </c>
      <c r="P23" s="11">
        <v>476</v>
      </c>
      <c r="Q23" s="9">
        <v>324</v>
      </c>
      <c r="R23" s="10">
        <v>0.10570962479608501</v>
      </c>
      <c r="S23" s="10">
        <v>2.26430917604305E-2</v>
      </c>
      <c r="T23" s="10">
        <v>3.32657767838423E-2</v>
      </c>
      <c r="U23" s="10">
        <v>0.106155218554862</v>
      </c>
      <c r="V23" s="12">
        <v>0</v>
      </c>
      <c r="W23" s="13"/>
      <c r="X23" s="3"/>
    </row>
    <row r="24" spans="1:24">
      <c r="A24" s="137"/>
      <c r="B24" s="137"/>
      <c r="C24" s="137"/>
      <c r="D24" s="66" t="s">
        <v>102</v>
      </c>
      <c r="E24" s="8">
        <v>44307.375667361099</v>
      </c>
      <c r="F24" s="43" t="s">
        <v>118</v>
      </c>
      <c r="G24" s="44">
        <v>4</v>
      </c>
      <c r="H24" s="45">
        <f t="shared" ref="H24:H29" si="8">G24/P$22</f>
        <v>8.4033613445378148E-3</v>
      </c>
      <c r="I24" s="45">
        <f t="shared" ref="I24:I29" si="9">+G24/K$22</f>
        <v>2.7954434272136415E-4</v>
      </c>
      <c r="J24" s="9">
        <v>15866</v>
      </c>
      <c r="K24" s="9">
        <v>14309</v>
      </c>
      <c r="L24" s="10">
        <v>0.901865624606076</v>
      </c>
      <c r="M24" s="11">
        <v>4484</v>
      </c>
      <c r="N24" s="9">
        <v>3065</v>
      </c>
      <c r="O24" s="10">
        <v>0.21420085261024499</v>
      </c>
      <c r="P24" s="11">
        <v>476</v>
      </c>
      <c r="Q24" s="9">
        <v>324</v>
      </c>
      <c r="R24" s="10">
        <v>0.10570962479608501</v>
      </c>
      <c r="S24" s="10">
        <v>2.26430917604305E-2</v>
      </c>
      <c r="T24" s="10">
        <v>3.32657767838423E-2</v>
      </c>
      <c r="U24" s="10">
        <v>0.106155218554862</v>
      </c>
      <c r="V24" s="12">
        <v>0</v>
      </c>
      <c r="W24" s="13"/>
      <c r="X24" s="3"/>
    </row>
    <row r="25" spans="1:24" ht="26.4">
      <c r="A25" s="137"/>
      <c r="B25" s="137"/>
      <c r="C25" s="137"/>
      <c r="D25" s="66" t="s">
        <v>102</v>
      </c>
      <c r="E25" s="8">
        <v>44307.375667361099</v>
      </c>
      <c r="F25" s="43" t="s">
        <v>76</v>
      </c>
      <c r="G25" s="44">
        <v>4</v>
      </c>
      <c r="H25" s="45">
        <f t="shared" si="8"/>
        <v>8.4033613445378148E-3</v>
      </c>
      <c r="I25" s="45">
        <f t="shared" si="9"/>
        <v>2.7954434272136415E-4</v>
      </c>
      <c r="J25" s="9">
        <v>15866</v>
      </c>
      <c r="K25" s="9">
        <v>14309</v>
      </c>
      <c r="L25" s="10">
        <v>0.901865624606076</v>
      </c>
      <c r="M25" s="11">
        <v>4484</v>
      </c>
      <c r="N25" s="9">
        <v>3065</v>
      </c>
      <c r="O25" s="10">
        <v>0.21420085261024499</v>
      </c>
      <c r="P25" s="11">
        <v>476</v>
      </c>
      <c r="Q25" s="9">
        <v>324</v>
      </c>
      <c r="R25" s="10">
        <v>0.10570962479608501</v>
      </c>
      <c r="S25" s="10">
        <v>2.26430917604305E-2</v>
      </c>
      <c r="T25" s="10">
        <v>3.32657767838423E-2</v>
      </c>
      <c r="U25" s="10">
        <v>0.106155218554862</v>
      </c>
      <c r="V25" s="12">
        <v>0</v>
      </c>
      <c r="W25" s="13"/>
      <c r="X25" s="3"/>
    </row>
    <row r="26" spans="1:24">
      <c r="A26" s="137"/>
      <c r="B26" s="137"/>
      <c r="C26" s="137"/>
      <c r="D26" s="66" t="s">
        <v>102</v>
      </c>
      <c r="E26" s="8">
        <v>44307.375667361099</v>
      </c>
      <c r="F26" s="43" t="s">
        <v>51</v>
      </c>
      <c r="G26" s="44">
        <v>2</v>
      </c>
      <c r="H26" s="45">
        <f t="shared" si="8"/>
        <v>4.2016806722689074E-3</v>
      </c>
      <c r="I26" s="45">
        <f t="shared" si="9"/>
        <v>1.3977217136068208E-4</v>
      </c>
      <c r="J26" s="9">
        <v>15866</v>
      </c>
      <c r="K26" s="9">
        <v>14309</v>
      </c>
      <c r="L26" s="10">
        <v>0.901865624606076</v>
      </c>
      <c r="M26" s="11">
        <v>4484</v>
      </c>
      <c r="N26" s="9">
        <v>3065</v>
      </c>
      <c r="O26" s="10">
        <v>0.21420085261024499</v>
      </c>
      <c r="P26" s="11">
        <v>476</v>
      </c>
      <c r="Q26" s="9">
        <v>324</v>
      </c>
      <c r="R26" s="10">
        <v>0.10570962479608501</v>
      </c>
      <c r="S26" s="10">
        <v>2.26430917604305E-2</v>
      </c>
      <c r="T26" s="10">
        <v>3.32657767838423E-2</v>
      </c>
      <c r="U26" s="10">
        <v>0.106155218554862</v>
      </c>
      <c r="V26" s="12">
        <v>0</v>
      </c>
      <c r="W26" s="13"/>
      <c r="X26" s="3"/>
    </row>
    <row r="27" spans="1:24">
      <c r="A27" s="137"/>
      <c r="B27" s="137"/>
      <c r="C27" s="137"/>
      <c r="D27" s="66" t="s">
        <v>102</v>
      </c>
      <c r="E27" s="8">
        <v>44307.375667361099</v>
      </c>
      <c r="F27" s="43" t="s">
        <v>91</v>
      </c>
      <c r="G27" s="44">
        <v>6</v>
      </c>
      <c r="H27" s="45">
        <f t="shared" si="8"/>
        <v>1.2605042016806723E-2</v>
      </c>
      <c r="I27" s="45">
        <f t="shared" si="9"/>
        <v>4.1931651408204628E-4</v>
      </c>
      <c r="J27" s="9">
        <v>15866</v>
      </c>
      <c r="K27" s="9">
        <v>14309</v>
      </c>
      <c r="L27" s="10">
        <v>0.901865624606076</v>
      </c>
      <c r="M27" s="11">
        <v>4484</v>
      </c>
      <c r="N27" s="9">
        <v>3065</v>
      </c>
      <c r="O27" s="10">
        <v>0.21420085261024499</v>
      </c>
      <c r="P27" s="11">
        <v>476</v>
      </c>
      <c r="Q27" s="9">
        <v>324</v>
      </c>
      <c r="R27" s="10">
        <v>0.10570962479608501</v>
      </c>
      <c r="S27" s="10">
        <v>2.26430917604305E-2</v>
      </c>
      <c r="T27" s="10">
        <v>3.32657767838423E-2</v>
      </c>
      <c r="U27" s="10">
        <v>0.106155218554862</v>
      </c>
      <c r="V27" s="12">
        <v>0</v>
      </c>
      <c r="W27" s="13"/>
      <c r="X27" s="3"/>
    </row>
    <row r="28" spans="1:24">
      <c r="A28" s="137"/>
      <c r="B28" s="137"/>
      <c r="C28" s="137"/>
      <c r="D28" s="66" t="s">
        <v>102</v>
      </c>
      <c r="E28" s="8">
        <v>44307.375667361099</v>
      </c>
      <c r="F28" s="43" t="s">
        <v>52</v>
      </c>
      <c r="G28" s="44">
        <v>5</v>
      </c>
      <c r="H28" s="45">
        <f t="shared" si="8"/>
        <v>1.050420168067227E-2</v>
      </c>
      <c r="I28" s="45">
        <f t="shared" si="9"/>
        <v>3.4943042840170524E-4</v>
      </c>
      <c r="J28" s="9">
        <v>15866</v>
      </c>
      <c r="K28" s="9">
        <v>14309</v>
      </c>
      <c r="L28" s="10">
        <v>0.901865624606076</v>
      </c>
      <c r="M28" s="11">
        <v>4484</v>
      </c>
      <c r="N28" s="9">
        <v>3065</v>
      </c>
      <c r="O28" s="10">
        <v>0.21420085261024499</v>
      </c>
      <c r="P28" s="11">
        <v>476</v>
      </c>
      <c r="Q28" s="9">
        <v>324</v>
      </c>
      <c r="R28" s="10">
        <v>0.10570962479608501</v>
      </c>
      <c r="S28" s="10">
        <v>2.26430917604305E-2</v>
      </c>
      <c r="T28" s="10">
        <v>3.32657767838423E-2</v>
      </c>
      <c r="U28" s="10">
        <v>0.106155218554862</v>
      </c>
      <c r="V28" s="12">
        <v>0</v>
      </c>
      <c r="W28" s="13"/>
      <c r="X28" s="3"/>
    </row>
    <row r="29" spans="1:24">
      <c r="A29" s="137"/>
      <c r="B29" s="137"/>
      <c r="C29" s="137"/>
      <c r="D29" s="66" t="s">
        <v>102</v>
      </c>
      <c r="E29" s="8">
        <v>44307.375667361099</v>
      </c>
      <c r="F29" s="43" t="s">
        <v>77</v>
      </c>
      <c r="G29" s="44">
        <v>2</v>
      </c>
      <c r="H29" s="45">
        <f t="shared" si="8"/>
        <v>4.2016806722689074E-3</v>
      </c>
      <c r="I29" s="45">
        <f t="shared" si="9"/>
        <v>1.3977217136068208E-4</v>
      </c>
      <c r="J29" s="9">
        <v>15866</v>
      </c>
      <c r="K29" s="9">
        <v>14309</v>
      </c>
      <c r="L29" s="10">
        <v>0.901865624606076</v>
      </c>
      <c r="M29" s="11">
        <v>4484</v>
      </c>
      <c r="N29" s="9">
        <v>3065</v>
      </c>
      <c r="O29" s="10">
        <v>0.21420085261024499</v>
      </c>
      <c r="P29" s="11">
        <v>476</v>
      </c>
      <c r="Q29" s="9">
        <v>324</v>
      </c>
      <c r="R29" s="10">
        <v>0.10570962479608501</v>
      </c>
      <c r="S29" s="10">
        <v>2.26430917604305E-2</v>
      </c>
      <c r="T29" s="10">
        <v>3.32657767838423E-2</v>
      </c>
      <c r="U29" s="10">
        <v>0.106155218554862</v>
      </c>
      <c r="V29" s="12">
        <v>0</v>
      </c>
      <c r="W29" s="13"/>
      <c r="X29" s="3"/>
    </row>
    <row r="30" spans="1:24">
      <c r="A30" s="137"/>
      <c r="B30" s="137"/>
      <c r="C30" s="137"/>
      <c r="D30" s="66"/>
      <c r="E30" s="8"/>
      <c r="F30" s="8"/>
      <c r="G30" s="8"/>
      <c r="H30" s="8"/>
      <c r="I30" s="8"/>
      <c r="J30" s="9"/>
      <c r="K30" s="9"/>
      <c r="L30" s="10"/>
      <c r="M30" s="11"/>
      <c r="N30" s="9"/>
      <c r="O30" s="10"/>
      <c r="P30" s="11"/>
      <c r="Q30" s="9"/>
      <c r="R30" s="10"/>
      <c r="S30" s="10"/>
      <c r="T30" s="10"/>
      <c r="U30" s="10"/>
      <c r="V30" s="12"/>
      <c r="W30" s="13"/>
      <c r="X30" s="3"/>
    </row>
    <row r="31" spans="1:24" ht="20.399999999999999">
      <c r="A31" s="137"/>
      <c r="B31" s="137"/>
      <c r="C31" s="138"/>
      <c r="D31" s="66" t="s">
        <v>104</v>
      </c>
      <c r="E31" s="8">
        <v>44314.375610069401</v>
      </c>
      <c r="F31" s="8"/>
      <c r="G31" s="8"/>
      <c r="H31" s="8"/>
      <c r="I31" s="8"/>
      <c r="J31" s="9">
        <v>15819</v>
      </c>
      <c r="K31" s="9">
        <v>14289</v>
      </c>
      <c r="L31" s="10">
        <v>0.90328086478285596</v>
      </c>
      <c r="M31" s="11">
        <v>4787</v>
      </c>
      <c r="N31" s="9">
        <v>3253</v>
      </c>
      <c r="O31" s="10">
        <v>0.227657638743089</v>
      </c>
      <c r="P31" s="11">
        <v>546</v>
      </c>
      <c r="Q31" s="9">
        <v>361</v>
      </c>
      <c r="R31" s="10">
        <v>0.110974485090686</v>
      </c>
      <c r="S31" s="10">
        <v>2.5264189236475599E-2</v>
      </c>
      <c r="T31" s="10">
        <v>3.8211211421373098E-2</v>
      </c>
      <c r="U31" s="10">
        <v>0.114058909546689</v>
      </c>
      <c r="V31" s="12">
        <v>0.3</v>
      </c>
      <c r="W31" s="13" t="s">
        <v>105</v>
      </c>
      <c r="X31" s="3"/>
    </row>
    <row r="32" spans="1:24" ht="26.4">
      <c r="A32" s="137"/>
      <c r="B32" s="137"/>
      <c r="C32" s="69"/>
      <c r="D32" s="66" t="s">
        <v>104</v>
      </c>
      <c r="E32" s="8">
        <v>44314.375610069401</v>
      </c>
      <c r="F32" s="43" t="s">
        <v>53</v>
      </c>
      <c r="G32" s="44">
        <v>20</v>
      </c>
      <c r="H32" s="45">
        <f>G32/P$31</f>
        <v>3.6630036630036632E-2</v>
      </c>
      <c r="I32" s="45">
        <f>+G32/K$31</f>
        <v>1.39967807404297E-3</v>
      </c>
      <c r="J32" s="9">
        <v>15819</v>
      </c>
      <c r="K32" s="9">
        <v>14289</v>
      </c>
      <c r="L32" s="10">
        <v>0.90328086478285596</v>
      </c>
      <c r="M32" s="11">
        <v>4787</v>
      </c>
      <c r="N32" s="9">
        <v>3253</v>
      </c>
      <c r="O32" s="10">
        <v>0.227657638743089</v>
      </c>
      <c r="P32" s="11">
        <v>546</v>
      </c>
      <c r="Q32" s="9">
        <v>361</v>
      </c>
      <c r="R32" s="10">
        <v>0.110974485090686</v>
      </c>
      <c r="S32" s="10">
        <v>2.5264189236475599E-2</v>
      </c>
      <c r="T32" s="10">
        <v>3.8211211421373098E-2</v>
      </c>
      <c r="U32" s="10">
        <v>0.114058909546689</v>
      </c>
      <c r="V32" s="12">
        <v>0.3</v>
      </c>
      <c r="W32" s="13"/>
      <c r="X32" s="3"/>
    </row>
    <row r="33" spans="1:24">
      <c r="A33" s="137"/>
      <c r="B33" s="137"/>
      <c r="C33" s="69"/>
      <c r="D33" s="66" t="s">
        <v>104</v>
      </c>
      <c r="E33" s="8">
        <v>44314.375610069401</v>
      </c>
      <c r="F33" s="43" t="s">
        <v>118</v>
      </c>
      <c r="G33" s="44">
        <v>8</v>
      </c>
      <c r="H33" s="45">
        <f t="shared" ref="H33:H38" si="10">G33/P$31</f>
        <v>1.4652014652014652E-2</v>
      </c>
      <c r="I33" s="45">
        <f t="shared" ref="I33:I38" si="11">+G33/K$31</f>
        <v>5.5987122961718809E-4</v>
      </c>
      <c r="J33" s="9">
        <v>15819</v>
      </c>
      <c r="K33" s="9">
        <v>14289</v>
      </c>
      <c r="L33" s="10">
        <v>0.90328086478285596</v>
      </c>
      <c r="M33" s="11">
        <v>4787</v>
      </c>
      <c r="N33" s="9">
        <v>3253</v>
      </c>
      <c r="O33" s="10">
        <v>0.227657638743089</v>
      </c>
      <c r="P33" s="11">
        <v>546</v>
      </c>
      <c r="Q33" s="9">
        <v>361</v>
      </c>
      <c r="R33" s="10">
        <v>0.110974485090686</v>
      </c>
      <c r="S33" s="10">
        <v>2.5264189236475599E-2</v>
      </c>
      <c r="T33" s="10">
        <v>3.8211211421373098E-2</v>
      </c>
      <c r="U33" s="10">
        <v>0.114058909546689</v>
      </c>
      <c r="V33" s="12">
        <v>0.3</v>
      </c>
      <c r="W33" s="13"/>
      <c r="X33" s="3"/>
    </row>
    <row r="34" spans="1:24">
      <c r="A34" s="137"/>
      <c r="B34" s="137"/>
      <c r="C34" s="69"/>
      <c r="D34" s="66" t="s">
        <v>104</v>
      </c>
      <c r="E34" s="8">
        <v>44314.375610069401</v>
      </c>
      <c r="F34" s="43" t="s">
        <v>51</v>
      </c>
      <c r="G34" s="44">
        <v>3</v>
      </c>
      <c r="H34" s="45">
        <f t="shared" si="10"/>
        <v>5.4945054945054949E-3</v>
      </c>
      <c r="I34" s="45">
        <f t="shared" si="11"/>
        <v>2.0995171110644551E-4</v>
      </c>
      <c r="J34" s="9">
        <v>15819</v>
      </c>
      <c r="K34" s="9">
        <v>14289</v>
      </c>
      <c r="L34" s="10">
        <v>0.90328086478285596</v>
      </c>
      <c r="M34" s="11">
        <v>4787</v>
      </c>
      <c r="N34" s="9">
        <v>3253</v>
      </c>
      <c r="O34" s="10">
        <v>0.227657638743089</v>
      </c>
      <c r="P34" s="11">
        <v>546</v>
      </c>
      <c r="Q34" s="9">
        <v>361</v>
      </c>
      <c r="R34" s="10">
        <v>0.110974485090686</v>
      </c>
      <c r="S34" s="10">
        <v>2.5264189236475599E-2</v>
      </c>
      <c r="T34" s="10">
        <v>3.8211211421373098E-2</v>
      </c>
      <c r="U34" s="10">
        <v>0.114058909546689</v>
      </c>
      <c r="V34" s="12">
        <v>0.3</v>
      </c>
      <c r="W34" s="13"/>
      <c r="X34" s="3"/>
    </row>
    <row r="35" spans="1:24">
      <c r="A35" s="137"/>
      <c r="B35" s="137"/>
      <c r="C35" s="69"/>
      <c r="D35" s="66" t="s">
        <v>104</v>
      </c>
      <c r="E35" s="8">
        <v>44314.375610069401</v>
      </c>
      <c r="F35" s="43" t="s">
        <v>91</v>
      </c>
      <c r="G35" s="44">
        <v>3</v>
      </c>
      <c r="H35" s="45">
        <f t="shared" si="10"/>
        <v>5.4945054945054949E-3</v>
      </c>
      <c r="I35" s="45">
        <f t="shared" si="11"/>
        <v>2.0995171110644551E-4</v>
      </c>
      <c r="J35" s="9">
        <v>15819</v>
      </c>
      <c r="K35" s="9">
        <v>14289</v>
      </c>
      <c r="L35" s="10">
        <v>0.90328086478285596</v>
      </c>
      <c r="M35" s="11">
        <v>4787</v>
      </c>
      <c r="N35" s="9">
        <v>3253</v>
      </c>
      <c r="O35" s="10">
        <v>0.227657638743089</v>
      </c>
      <c r="P35" s="11">
        <v>546</v>
      </c>
      <c r="Q35" s="9">
        <v>361</v>
      </c>
      <c r="R35" s="10">
        <v>0.110974485090686</v>
      </c>
      <c r="S35" s="10">
        <v>2.5264189236475599E-2</v>
      </c>
      <c r="T35" s="10">
        <v>3.8211211421373098E-2</v>
      </c>
      <c r="U35" s="10">
        <v>0.114058909546689</v>
      </c>
      <c r="V35" s="12">
        <v>0.3</v>
      </c>
      <c r="W35" s="13"/>
      <c r="X35" s="3"/>
    </row>
    <row r="36" spans="1:24">
      <c r="A36" s="137"/>
      <c r="B36" s="137"/>
      <c r="C36" s="69"/>
      <c r="D36" s="66" t="s">
        <v>104</v>
      </c>
      <c r="E36" s="8">
        <v>44314.375610069401</v>
      </c>
      <c r="F36" s="43" t="s">
        <v>52</v>
      </c>
      <c r="G36" s="44">
        <v>1</v>
      </c>
      <c r="H36" s="45">
        <f t="shared" si="10"/>
        <v>1.8315018315018315E-3</v>
      </c>
      <c r="I36" s="45">
        <f t="shared" si="11"/>
        <v>6.9983903702148511E-5</v>
      </c>
      <c r="J36" s="9">
        <v>15819</v>
      </c>
      <c r="K36" s="9">
        <v>14289</v>
      </c>
      <c r="L36" s="10">
        <v>0.90328086478285596</v>
      </c>
      <c r="M36" s="11">
        <v>4787</v>
      </c>
      <c r="N36" s="9">
        <v>3253</v>
      </c>
      <c r="O36" s="10">
        <v>0.227657638743089</v>
      </c>
      <c r="P36" s="11">
        <v>546</v>
      </c>
      <c r="Q36" s="9">
        <v>361</v>
      </c>
      <c r="R36" s="10">
        <v>0.110974485090686</v>
      </c>
      <c r="S36" s="10">
        <v>2.5264189236475599E-2</v>
      </c>
      <c r="T36" s="10">
        <v>3.8211211421373098E-2</v>
      </c>
      <c r="U36" s="10">
        <v>0.114058909546689</v>
      </c>
      <c r="V36" s="12">
        <v>0.3</v>
      </c>
      <c r="W36" s="13"/>
      <c r="X36" s="3"/>
    </row>
    <row r="37" spans="1:24">
      <c r="A37" s="137"/>
      <c r="B37" s="137"/>
      <c r="C37" s="69"/>
      <c r="D37" s="66" t="s">
        <v>104</v>
      </c>
      <c r="E37" s="8">
        <v>44314.375610069401</v>
      </c>
      <c r="F37" s="43" t="s">
        <v>77</v>
      </c>
      <c r="G37" s="44">
        <v>3</v>
      </c>
      <c r="H37" s="45">
        <f t="shared" si="10"/>
        <v>5.4945054945054949E-3</v>
      </c>
      <c r="I37" s="45">
        <f t="shared" si="11"/>
        <v>2.0995171110644551E-4</v>
      </c>
      <c r="J37" s="9">
        <v>15819</v>
      </c>
      <c r="K37" s="9">
        <v>14289</v>
      </c>
      <c r="L37" s="10">
        <v>0.90328086478285596</v>
      </c>
      <c r="M37" s="11">
        <v>4787</v>
      </c>
      <c r="N37" s="9">
        <v>3253</v>
      </c>
      <c r="O37" s="10">
        <v>0.227657638743089</v>
      </c>
      <c r="P37" s="11">
        <v>546</v>
      </c>
      <c r="Q37" s="9">
        <v>361</v>
      </c>
      <c r="R37" s="10">
        <v>0.110974485090686</v>
      </c>
      <c r="S37" s="10">
        <v>2.5264189236475599E-2</v>
      </c>
      <c r="T37" s="10">
        <v>3.8211211421373098E-2</v>
      </c>
      <c r="U37" s="10">
        <v>0.114058909546689</v>
      </c>
      <c r="V37" s="12">
        <v>0.3</v>
      </c>
      <c r="W37" s="13"/>
      <c r="X37" s="3"/>
    </row>
    <row r="38" spans="1:24" ht="26.4">
      <c r="A38" s="137"/>
      <c r="B38" s="137"/>
      <c r="C38" s="69"/>
      <c r="D38" s="66" t="s">
        <v>104</v>
      </c>
      <c r="E38" s="8">
        <v>44314.375610069401</v>
      </c>
      <c r="F38" s="43" t="s">
        <v>76</v>
      </c>
      <c r="G38" s="44">
        <v>3</v>
      </c>
      <c r="H38" s="45">
        <f t="shared" si="10"/>
        <v>5.4945054945054949E-3</v>
      </c>
      <c r="I38" s="45">
        <f t="shared" si="11"/>
        <v>2.0995171110644551E-4</v>
      </c>
      <c r="J38" s="9">
        <v>15819</v>
      </c>
      <c r="K38" s="9">
        <v>14289</v>
      </c>
      <c r="L38" s="10">
        <v>0.90328086478285596</v>
      </c>
      <c r="M38" s="11">
        <v>4787</v>
      </c>
      <c r="N38" s="9">
        <v>3253</v>
      </c>
      <c r="O38" s="10">
        <v>0.227657638743089</v>
      </c>
      <c r="P38" s="11">
        <v>546</v>
      </c>
      <c r="Q38" s="9">
        <v>361</v>
      </c>
      <c r="R38" s="10">
        <v>0.110974485090686</v>
      </c>
      <c r="S38" s="10">
        <v>2.5264189236475599E-2</v>
      </c>
      <c r="T38" s="10">
        <v>3.8211211421373098E-2</v>
      </c>
      <c r="U38" s="10">
        <v>0.114058909546689</v>
      </c>
      <c r="V38" s="12">
        <v>0.3</v>
      </c>
      <c r="W38" s="13"/>
      <c r="X38" s="3"/>
    </row>
    <row r="39" spans="1:24">
      <c r="A39" s="137"/>
      <c r="B39" s="137"/>
      <c r="C39" s="143" t="s">
        <v>34</v>
      </c>
      <c r="D39" s="134"/>
      <c r="E39" s="70" t="s">
        <v>0</v>
      </c>
      <c r="F39" s="70"/>
      <c r="G39" s="70"/>
      <c r="H39" s="70"/>
      <c r="I39" s="70"/>
      <c r="J39" s="20">
        <v>64050</v>
      </c>
      <c r="K39" s="20">
        <v>57759</v>
      </c>
      <c r="L39" s="21">
        <v>0.90177985948477801</v>
      </c>
      <c r="M39" s="22">
        <v>18878</v>
      </c>
      <c r="N39" s="20">
        <v>12778</v>
      </c>
      <c r="O39" s="21">
        <v>0.221229591925068</v>
      </c>
      <c r="P39" s="22">
        <v>2145</v>
      </c>
      <c r="Q39" s="20">
        <v>1302</v>
      </c>
      <c r="R39" s="21">
        <v>0.10189388010643299</v>
      </c>
      <c r="S39" s="21">
        <v>2.2541941515608E-2</v>
      </c>
      <c r="T39" s="21">
        <v>3.7137069547602999E-2</v>
      </c>
      <c r="U39" s="21">
        <v>0.113624324610658</v>
      </c>
      <c r="V39" s="70" t="s">
        <v>0</v>
      </c>
      <c r="W39" s="70" t="s">
        <v>0</v>
      </c>
      <c r="X39" s="3"/>
    </row>
    <row r="40" spans="1:24">
      <c r="A40" s="137"/>
      <c r="B40" s="137"/>
      <c r="C40" s="135" t="s">
        <v>63</v>
      </c>
      <c r="D40" s="66" t="s">
        <v>106</v>
      </c>
      <c r="E40" s="8">
        <v>44306.521025925897</v>
      </c>
      <c r="F40" s="8"/>
      <c r="G40" s="8"/>
      <c r="H40" s="8"/>
      <c r="I40" s="8"/>
      <c r="J40" s="9">
        <v>19808</v>
      </c>
      <c r="K40" s="9">
        <v>19535</v>
      </c>
      <c r="L40" s="10">
        <v>0.98621768982229396</v>
      </c>
      <c r="M40" s="11">
        <v>6133</v>
      </c>
      <c r="N40" s="9">
        <v>4319</v>
      </c>
      <c r="O40" s="10">
        <v>0.22109035065267499</v>
      </c>
      <c r="P40" s="11">
        <v>143</v>
      </c>
      <c r="Q40" s="9">
        <v>112</v>
      </c>
      <c r="R40" s="10">
        <v>2.5931928687196099E-2</v>
      </c>
      <c r="S40" s="10">
        <v>5.7332992065523402E-3</v>
      </c>
      <c r="T40" s="10">
        <v>7.3201945226516497E-3</v>
      </c>
      <c r="U40" s="10">
        <v>2.3316484591553902E-2</v>
      </c>
      <c r="V40" s="12">
        <v>1.8</v>
      </c>
      <c r="W40" s="13" t="s">
        <v>107</v>
      </c>
      <c r="X40" s="3"/>
    </row>
    <row r="41" spans="1:24" ht="20.399999999999999">
      <c r="A41" s="137"/>
      <c r="B41" s="137"/>
      <c r="C41" s="148"/>
      <c r="D41" s="66" t="s">
        <v>106</v>
      </c>
      <c r="E41" s="8">
        <v>44306.521025925897</v>
      </c>
      <c r="F41" s="82" t="s">
        <v>119</v>
      </c>
      <c r="G41" s="44">
        <v>15</v>
      </c>
      <c r="H41" s="45">
        <f>G41/P$40</f>
        <v>0.1048951048951049</v>
      </c>
      <c r="I41" s="45">
        <f>+G41/K$40</f>
        <v>7.6785257230611718E-4</v>
      </c>
      <c r="J41" s="9">
        <v>19808</v>
      </c>
      <c r="K41" s="9">
        <v>19535</v>
      </c>
      <c r="L41" s="10">
        <v>0.98621768982229396</v>
      </c>
      <c r="M41" s="11">
        <v>6133</v>
      </c>
      <c r="N41" s="9">
        <v>4319</v>
      </c>
      <c r="O41" s="10">
        <v>0.22109035065267499</v>
      </c>
      <c r="P41" s="11">
        <v>143</v>
      </c>
      <c r="Q41" s="9">
        <v>112</v>
      </c>
      <c r="R41" s="10">
        <v>2.5931928687196099E-2</v>
      </c>
      <c r="S41" s="10">
        <v>5.7332992065523402E-3</v>
      </c>
      <c r="T41" s="10">
        <v>7.3201945226516497E-3</v>
      </c>
      <c r="U41" s="10">
        <v>2.3316484591553902E-2</v>
      </c>
      <c r="V41" s="12">
        <v>1.8</v>
      </c>
      <c r="W41" s="13"/>
      <c r="X41" s="3"/>
    </row>
    <row r="42" spans="1:24" ht="20.399999999999999">
      <c r="A42" s="137"/>
      <c r="B42" s="137"/>
      <c r="C42" s="148"/>
      <c r="D42" s="66" t="s">
        <v>106</v>
      </c>
      <c r="E42" s="8">
        <v>44306.521025925897</v>
      </c>
      <c r="F42" s="82" t="s">
        <v>120</v>
      </c>
      <c r="G42" s="44">
        <v>27</v>
      </c>
      <c r="H42" s="45">
        <f t="shared" ref="H42:H46" si="12">G42/P$40</f>
        <v>0.1888111888111888</v>
      </c>
      <c r="I42" s="45">
        <f t="shared" ref="I42:I46" si="13">+G42/K$40</f>
        <v>1.3821346301510109E-3</v>
      </c>
      <c r="J42" s="9">
        <v>19808</v>
      </c>
      <c r="K42" s="9">
        <v>19535</v>
      </c>
      <c r="L42" s="10">
        <v>0.98621768982229396</v>
      </c>
      <c r="M42" s="11">
        <v>6133</v>
      </c>
      <c r="N42" s="9">
        <v>4319</v>
      </c>
      <c r="O42" s="10">
        <v>0.22109035065267499</v>
      </c>
      <c r="P42" s="11">
        <v>143</v>
      </c>
      <c r="Q42" s="9">
        <v>112</v>
      </c>
      <c r="R42" s="10">
        <v>2.5931928687196099E-2</v>
      </c>
      <c r="S42" s="10">
        <v>5.7332992065523402E-3</v>
      </c>
      <c r="T42" s="10">
        <v>7.3201945226516497E-3</v>
      </c>
      <c r="U42" s="10">
        <v>2.3316484591553902E-2</v>
      </c>
      <c r="V42" s="12">
        <v>1.8</v>
      </c>
      <c r="W42" s="13"/>
      <c r="X42" s="3"/>
    </row>
    <row r="43" spans="1:24">
      <c r="A43" s="137"/>
      <c r="B43" s="137"/>
      <c r="C43" s="148"/>
      <c r="D43" s="66" t="s">
        <v>106</v>
      </c>
      <c r="E43" s="8">
        <v>44306.521025925897</v>
      </c>
      <c r="F43" s="82" t="s">
        <v>122</v>
      </c>
      <c r="G43" s="44">
        <v>9</v>
      </c>
      <c r="H43" s="45">
        <f t="shared" si="12"/>
        <v>6.2937062937062943E-2</v>
      </c>
      <c r="I43" s="45">
        <f t="shared" si="13"/>
        <v>4.6071154338367035E-4</v>
      </c>
      <c r="J43" s="9">
        <v>19808</v>
      </c>
      <c r="K43" s="9">
        <v>19535</v>
      </c>
      <c r="L43" s="10">
        <v>0.98621768982229396</v>
      </c>
      <c r="M43" s="11">
        <v>6133</v>
      </c>
      <c r="N43" s="9">
        <v>4319</v>
      </c>
      <c r="O43" s="10">
        <v>0.22109035065267499</v>
      </c>
      <c r="P43" s="11">
        <v>143</v>
      </c>
      <c r="Q43" s="9">
        <v>112</v>
      </c>
      <c r="R43" s="10">
        <v>2.5931928687196099E-2</v>
      </c>
      <c r="S43" s="10">
        <v>5.7332992065523402E-3</v>
      </c>
      <c r="T43" s="10">
        <v>7.3201945226516497E-3</v>
      </c>
      <c r="U43" s="10">
        <v>2.3316484591553902E-2</v>
      </c>
      <c r="V43" s="12">
        <v>1.8</v>
      </c>
      <c r="W43" s="13"/>
      <c r="X43" s="3"/>
    </row>
    <row r="44" spans="1:24">
      <c r="A44" s="137"/>
      <c r="B44" s="137"/>
      <c r="C44" s="148"/>
      <c r="D44" s="66" t="s">
        <v>106</v>
      </c>
      <c r="E44" s="8">
        <v>44306.521025925897</v>
      </c>
      <c r="F44" s="82" t="s">
        <v>121</v>
      </c>
      <c r="G44" s="44">
        <v>9</v>
      </c>
      <c r="H44" s="45">
        <f t="shared" si="12"/>
        <v>6.2937062937062943E-2</v>
      </c>
      <c r="I44" s="45">
        <f t="shared" si="13"/>
        <v>4.6071154338367035E-4</v>
      </c>
      <c r="J44" s="9">
        <v>19808</v>
      </c>
      <c r="K44" s="9">
        <v>19535</v>
      </c>
      <c r="L44" s="10">
        <v>0.98621768982229396</v>
      </c>
      <c r="M44" s="11">
        <v>6133</v>
      </c>
      <c r="N44" s="9">
        <v>4319</v>
      </c>
      <c r="O44" s="10">
        <v>0.22109035065267499</v>
      </c>
      <c r="P44" s="11">
        <v>143</v>
      </c>
      <c r="Q44" s="9">
        <v>112</v>
      </c>
      <c r="R44" s="10">
        <v>2.5931928687196099E-2</v>
      </c>
      <c r="S44" s="10">
        <v>5.7332992065523402E-3</v>
      </c>
      <c r="T44" s="10">
        <v>7.3201945226516497E-3</v>
      </c>
      <c r="U44" s="10">
        <v>2.3316484591553902E-2</v>
      </c>
      <c r="V44" s="12">
        <v>1.8</v>
      </c>
      <c r="W44" s="13"/>
      <c r="X44" s="3"/>
    </row>
    <row r="45" spans="1:24" ht="20.399999999999999">
      <c r="A45" s="137"/>
      <c r="B45" s="137"/>
      <c r="C45" s="148"/>
      <c r="D45" s="66" t="s">
        <v>106</v>
      </c>
      <c r="E45" s="8">
        <v>44306.521025925897</v>
      </c>
      <c r="F45" s="82" t="s">
        <v>123</v>
      </c>
      <c r="G45" s="44">
        <v>14</v>
      </c>
      <c r="H45" s="45">
        <f t="shared" si="12"/>
        <v>9.7902097902097904E-2</v>
      </c>
      <c r="I45" s="45">
        <f t="shared" si="13"/>
        <v>7.1666240081904274E-4</v>
      </c>
      <c r="J45" s="9">
        <v>19808</v>
      </c>
      <c r="K45" s="9">
        <v>19535</v>
      </c>
      <c r="L45" s="10">
        <v>0.98621768982229396</v>
      </c>
      <c r="M45" s="11">
        <v>6133</v>
      </c>
      <c r="N45" s="9">
        <v>4319</v>
      </c>
      <c r="O45" s="10">
        <v>0.22109035065267499</v>
      </c>
      <c r="P45" s="11">
        <v>143</v>
      </c>
      <c r="Q45" s="9">
        <v>112</v>
      </c>
      <c r="R45" s="10">
        <v>2.5931928687196099E-2</v>
      </c>
      <c r="S45" s="10">
        <v>5.7332992065523402E-3</v>
      </c>
      <c r="T45" s="10">
        <v>7.3201945226516497E-3</v>
      </c>
      <c r="U45" s="10">
        <v>2.3316484591553902E-2</v>
      </c>
      <c r="V45" s="12">
        <v>1.8</v>
      </c>
      <c r="W45" s="13"/>
      <c r="X45" s="3"/>
    </row>
    <row r="46" spans="1:24">
      <c r="A46" s="137"/>
      <c r="B46" s="137"/>
      <c r="C46" s="148"/>
      <c r="D46" s="66" t="s">
        <v>106</v>
      </c>
      <c r="E46" s="8">
        <v>44306.521025925897</v>
      </c>
      <c r="F46" s="82" t="s">
        <v>124</v>
      </c>
      <c r="G46" s="44">
        <v>8</v>
      </c>
      <c r="H46" s="45">
        <f t="shared" si="12"/>
        <v>5.5944055944055944E-2</v>
      </c>
      <c r="I46" s="45">
        <f t="shared" si="13"/>
        <v>4.0952137189659586E-4</v>
      </c>
      <c r="J46" s="9">
        <v>19808</v>
      </c>
      <c r="K46" s="9">
        <v>19535</v>
      </c>
      <c r="L46" s="10">
        <v>0.98621768982229396</v>
      </c>
      <c r="M46" s="11">
        <v>6133</v>
      </c>
      <c r="N46" s="9">
        <v>4319</v>
      </c>
      <c r="O46" s="10">
        <v>0.22109035065267499</v>
      </c>
      <c r="P46" s="11">
        <v>143</v>
      </c>
      <c r="Q46" s="9">
        <v>112</v>
      </c>
      <c r="R46" s="10">
        <v>2.5931928687196099E-2</v>
      </c>
      <c r="S46" s="10">
        <v>5.7332992065523402E-3</v>
      </c>
      <c r="T46" s="10">
        <v>7.3201945226516497E-3</v>
      </c>
      <c r="U46" s="10">
        <v>2.3316484591553902E-2</v>
      </c>
      <c r="V46" s="12">
        <v>1.8</v>
      </c>
      <c r="W46" s="13"/>
      <c r="X46" s="3"/>
    </row>
    <row r="47" spans="1:24">
      <c r="A47" s="137"/>
      <c r="B47" s="137"/>
      <c r="C47" s="148"/>
      <c r="D47" s="66"/>
      <c r="E47" s="8"/>
      <c r="F47" s="8"/>
      <c r="G47" s="80"/>
      <c r="H47" s="81"/>
      <c r="I47" s="81"/>
      <c r="J47" s="9"/>
      <c r="K47" s="9"/>
      <c r="L47" s="10"/>
      <c r="M47" s="11"/>
      <c r="N47" s="9"/>
      <c r="O47" s="10"/>
      <c r="P47" s="11"/>
      <c r="Q47" s="9"/>
      <c r="R47" s="10"/>
      <c r="S47" s="10"/>
      <c r="T47" s="10"/>
      <c r="U47" s="10"/>
      <c r="V47" s="12"/>
      <c r="W47" s="13"/>
      <c r="X47" s="3"/>
    </row>
    <row r="48" spans="1:24">
      <c r="A48" s="137"/>
      <c r="B48" s="137"/>
      <c r="C48" s="138"/>
      <c r="D48" s="66" t="s">
        <v>108</v>
      </c>
      <c r="E48" s="8">
        <v>44309.525054594902</v>
      </c>
      <c r="F48" s="8"/>
      <c r="G48" s="8"/>
      <c r="H48" s="8"/>
      <c r="I48" s="8"/>
      <c r="J48" s="9">
        <v>28312</v>
      </c>
      <c r="K48" s="9">
        <v>27825</v>
      </c>
      <c r="L48" s="10">
        <v>0.98279881322407503</v>
      </c>
      <c r="M48" s="11">
        <v>6334</v>
      </c>
      <c r="N48" s="9">
        <v>4360</v>
      </c>
      <c r="O48" s="10">
        <v>0.15669362084456401</v>
      </c>
      <c r="P48" s="11">
        <v>96</v>
      </c>
      <c r="Q48" s="9">
        <v>78</v>
      </c>
      <c r="R48" s="10">
        <v>1.78899082568807E-2</v>
      </c>
      <c r="S48" s="10">
        <v>2.8032345013477098E-3</v>
      </c>
      <c r="T48" s="10">
        <v>3.4501347708894899E-3</v>
      </c>
      <c r="U48" s="10">
        <v>1.5156299336911899E-2</v>
      </c>
      <c r="V48" s="12">
        <v>1.6</v>
      </c>
      <c r="W48" s="13" t="s">
        <v>65</v>
      </c>
      <c r="X48" s="3"/>
    </row>
    <row r="49" spans="1:24">
      <c r="A49" s="137"/>
      <c r="B49" s="137"/>
      <c r="C49" s="69"/>
      <c r="D49" s="66" t="s">
        <v>108</v>
      </c>
      <c r="E49" s="8">
        <v>44309.525054594902</v>
      </c>
      <c r="F49" s="82" t="s">
        <v>96</v>
      </c>
      <c r="G49" s="44">
        <v>35</v>
      </c>
      <c r="H49" s="45">
        <f>G49/P$49</f>
        <v>0.36458333333333331</v>
      </c>
      <c r="I49" s="45">
        <f>+G49/K$49</f>
        <v>1.2578616352201257E-3</v>
      </c>
      <c r="J49" s="9">
        <v>28312</v>
      </c>
      <c r="K49" s="9">
        <v>27825</v>
      </c>
      <c r="L49" s="10">
        <v>0.98279881322407503</v>
      </c>
      <c r="M49" s="11">
        <v>6334</v>
      </c>
      <c r="N49" s="9">
        <v>4360</v>
      </c>
      <c r="O49" s="10">
        <v>0.15669362084456401</v>
      </c>
      <c r="P49" s="11">
        <v>96</v>
      </c>
      <c r="Q49" s="9">
        <v>78</v>
      </c>
      <c r="R49" s="10">
        <v>1.78899082568807E-2</v>
      </c>
      <c r="S49" s="10">
        <v>2.8032345013477098E-3</v>
      </c>
      <c r="T49" s="10">
        <v>3.4501347708894899E-3</v>
      </c>
      <c r="U49" s="10">
        <v>1.5156299336911899E-2</v>
      </c>
      <c r="V49" s="12">
        <v>1.6</v>
      </c>
      <c r="W49" s="13"/>
      <c r="X49" s="3"/>
    </row>
    <row r="50" spans="1:24" ht="20.399999999999999">
      <c r="A50" s="137"/>
      <c r="B50" s="137"/>
      <c r="C50" s="69"/>
      <c r="D50" s="66" t="s">
        <v>108</v>
      </c>
      <c r="E50" s="8">
        <v>44309.525054594902</v>
      </c>
      <c r="F50" s="82" t="s">
        <v>125</v>
      </c>
      <c r="G50" s="44">
        <v>16</v>
      </c>
      <c r="H50" s="45">
        <f>G50/P$49</f>
        <v>0.16666666666666666</v>
      </c>
      <c r="I50" s="45">
        <f>+G50/K$49</f>
        <v>5.7502246181491466E-4</v>
      </c>
      <c r="J50" s="9">
        <v>28312</v>
      </c>
      <c r="K50" s="9">
        <v>27825</v>
      </c>
      <c r="L50" s="10">
        <v>0.98279881322407503</v>
      </c>
      <c r="M50" s="11">
        <v>6334</v>
      </c>
      <c r="N50" s="9">
        <v>4360</v>
      </c>
      <c r="O50" s="10">
        <v>0.15669362084456401</v>
      </c>
      <c r="P50" s="11">
        <v>96</v>
      </c>
      <c r="Q50" s="9">
        <v>78</v>
      </c>
      <c r="R50" s="10">
        <v>1.78899082568807E-2</v>
      </c>
      <c r="S50" s="10">
        <v>2.8032345013477098E-3</v>
      </c>
      <c r="T50" s="10">
        <v>3.4501347708894899E-3</v>
      </c>
      <c r="U50" s="10">
        <v>1.5156299336911899E-2</v>
      </c>
      <c r="V50" s="12">
        <v>1.6</v>
      </c>
      <c r="W50" s="13"/>
      <c r="X50" s="3"/>
    </row>
    <row r="51" spans="1:24">
      <c r="A51" s="137"/>
      <c r="B51" s="137"/>
      <c r="C51" s="143" t="s">
        <v>109</v>
      </c>
      <c r="D51" s="134"/>
      <c r="E51" s="70" t="s">
        <v>0</v>
      </c>
      <c r="F51" s="70"/>
      <c r="G51" s="70"/>
      <c r="H51" s="70"/>
      <c r="I51" s="70"/>
      <c r="J51" s="20">
        <v>48120</v>
      </c>
      <c r="K51" s="20">
        <v>47360</v>
      </c>
      <c r="L51" s="21">
        <v>0.98420615128844602</v>
      </c>
      <c r="M51" s="22">
        <v>12467</v>
      </c>
      <c r="N51" s="20">
        <v>8679</v>
      </c>
      <c r="O51" s="21">
        <v>0.183255912162162</v>
      </c>
      <c r="P51" s="22">
        <v>239</v>
      </c>
      <c r="Q51" s="20">
        <v>190</v>
      </c>
      <c r="R51" s="21">
        <v>2.18919230326074E-2</v>
      </c>
      <c r="S51" s="21">
        <v>4.0118243243243198E-3</v>
      </c>
      <c r="T51" s="21">
        <v>5.0464527027026997E-3</v>
      </c>
      <c r="U51" s="21">
        <v>1.9170610411486301E-2</v>
      </c>
      <c r="V51" s="70" t="s">
        <v>0</v>
      </c>
      <c r="W51" s="70" t="s">
        <v>0</v>
      </c>
      <c r="X51" s="3"/>
    </row>
    <row r="52" spans="1:24" ht="20.399999999999999">
      <c r="A52" s="137"/>
      <c r="B52" s="137"/>
      <c r="C52" s="68" t="s">
        <v>35</v>
      </c>
      <c r="D52" s="66" t="s">
        <v>110</v>
      </c>
      <c r="E52" s="8">
        <v>44298.375382256898</v>
      </c>
      <c r="F52" s="8"/>
      <c r="G52" s="8"/>
      <c r="H52" s="8"/>
      <c r="I52" s="8"/>
      <c r="J52" s="9">
        <v>19882</v>
      </c>
      <c r="K52" s="9">
        <v>19693</v>
      </c>
      <c r="L52" s="10">
        <v>0.99049391409315002</v>
      </c>
      <c r="M52" s="11">
        <v>6922</v>
      </c>
      <c r="N52" s="9">
        <v>5321</v>
      </c>
      <c r="O52" s="10">
        <v>0.27019753211801101</v>
      </c>
      <c r="P52" s="11">
        <v>1757</v>
      </c>
      <c r="Q52" s="9">
        <v>1604</v>
      </c>
      <c r="R52" s="10">
        <v>0.30144709641044898</v>
      </c>
      <c r="S52" s="10">
        <v>8.1450261514243602E-2</v>
      </c>
      <c r="T52" s="10">
        <v>8.9219519626263094E-2</v>
      </c>
      <c r="U52" s="10">
        <v>0.25382837330251401</v>
      </c>
      <c r="V52" s="12">
        <v>0</v>
      </c>
      <c r="W52" s="13" t="s">
        <v>111</v>
      </c>
      <c r="X52" s="3"/>
    </row>
    <row r="53" spans="1:24">
      <c r="A53" s="137"/>
      <c r="B53" s="137"/>
      <c r="C53" s="143" t="s">
        <v>38</v>
      </c>
      <c r="D53" s="134"/>
      <c r="E53" s="70" t="s">
        <v>0</v>
      </c>
      <c r="F53" s="70"/>
      <c r="G53" s="70"/>
      <c r="H53" s="70"/>
      <c r="I53" s="70"/>
      <c r="J53" s="20">
        <v>19882</v>
      </c>
      <c r="K53" s="20">
        <v>19693</v>
      </c>
      <c r="L53" s="21">
        <v>0.99049391409315002</v>
      </c>
      <c r="M53" s="22">
        <v>6922</v>
      </c>
      <c r="N53" s="20">
        <v>5321</v>
      </c>
      <c r="O53" s="21">
        <v>0.27019753211801101</v>
      </c>
      <c r="P53" s="22">
        <v>1757</v>
      </c>
      <c r="Q53" s="20">
        <v>1604</v>
      </c>
      <c r="R53" s="21">
        <v>0.30144709641044898</v>
      </c>
      <c r="S53" s="21">
        <v>8.1450261514243602E-2</v>
      </c>
      <c r="T53" s="21">
        <v>8.9219519626263094E-2</v>
      </c>
      <c r="U53" s="21">
        <v>0.25382837330251401</v>
      </c>
      <c r="V53" s="70" t="s">
        <v>0</v>
      </c>
      <c r="W53" s="70" t="s">
        <v>0</v>
      </c>
      <c r="X53" s="3"/>
    </row>
    <row r="54" spans="1:24" ht="20.399999999999999">
      <c r="A54" s="137"/>
      <c r="B54" s="137"/>
      <c r="C54" s="68" t="s">
        <v>39</v>
      </c>
      <c r="D54" s="66" t="s">
        <v>112</v>
      </c>
      <c r="E54" s="8">
        <v>44316.407039502301</v>
      </c>
      <c r="F54" s="8"/>
      <c r="G54" s="8"/>
      <c r="H54" s="8"/>
      <c r="I54" s="8"/>
      <c r="J54" s="9">
        <v>19758</v>
      </c>
      <c r="K54" s="9">
        <v>19650</v>
      </c>
      <c r="L54" s="10">
        <v>0.99453385970239905</v>
      </c>
      <c r="M54" s="11">
        <v>4917</v>
      </c>
      <c r="N54" s="9">
        <v>3777</v>
      </c>
      <c r="O54" s="10">
        <v>0.19221374045801501</v>
      </c>
      <c r="P54" s="11">
        <v>1227</v>
      </c>
      <c r="Q54" s="9">
        <v>1171</v>
      </c>
      <c r="R54" s="10">
        <v>0.31003441885094002</v>
      </c>
      <c r="S54" s="10">
        <v>5.9592875318066202E-2</v>
      </c>
      <c r="T54" s="10">
        <v>6.2442748091603099E-2</v>
      </c>
      <c r="U54" s="10">
        <v>0.24954240390481999</v>
      </c>
      <c r="V54" s="12">
        <v>0</v>
      </c>
      <c r="W54" s="13" t="s">
        <v>113</v>
      </c>
      <c r="X54" s="3"/>
    </row>
    <row r="55" spans="1:24">
      <c r="A55" s="137"/>
      <c r="B55" s="137"/>
      <c r="C55" s="68"/>
      <c r="D55" s="66" t="s">
        <v>112</v>
      </c>
      <c r="E55" s="8">
        <v>44316.407039502301</v>
      </c>
      <c r="F55" s="82" t="s">
        <v>54</v>
      </c>
      <c r="G55" s="44">
        <v>5</v>
      </c>
      <c r="H55" s="45">
        <f>G55/P$55</f>
        <v>4.0749796251018742E-3</v>
      </c>
      <c r="I55" s="45">
        <f>+G55/K$55</f>
        <v>2.544529262086514E-4</v>
      </c>
      <c r="J55" s="9">
        <v>19758</v>
      </c>
      <c r="K55" s="9">
        <v>19650</v>
      </c>
      <c r="L55" s="10">
        <v>0.99453385970239905</v>
      </c>
      <c r="M55" s="11">
        <v>4917</v>
      </c>
      <c r="N55" s="9">
        <v>3777</v>
      </c>
      <c r="O55" s="10">
        <v>0.19221374045801501</v>
      </c>
      <c r="P55" s="11">
        <v>1227</v>
      </c>
      <c r="Q55" s="9">
        <v>1171</v>
      </c>
      <c r="R55" s="10">
        <v>0.31003441885094002</v>
      </c>
      <c r="S55" s="10">
        <v>5.9592875318066202E-2</v>
      </c>
      <c r="T55" s="10">
        <v>6.2442748091603099E-2</v>
      </c>
      <c r="U55" s="10">
        <v>0.24954240390481999</v>
      </c>
      <c r="V55" s="12">
        <v>0</v>
      </c>
      <c r="W55" s="13"/>
      <c r="X55" s="3"/>
    </row>
    <row r="56" spans="1:24">
      <c r="A56" s="137"/>
      <c r="B56" s="138"/>
      <c r="C56" s="143" t="s">
        <v>42</v>
      </c>
      <c r="D56" s="134"/>
      <c r="E56" s="70" t="s">
        <v>0</v>
      </c>
      <c r="F56" s="70"/>
      <c r="G56" s="70"/>
      <c r="H56" s="70"/>
      <c r="I56" s="70"/>
      <c r="J56" s="20">
        <v>19758</v>
      </c>
      <c r="K56" s="20">
        <v>19650</v>
      </c>
      <c r="L56" s="21">
        <v>0.99453385970239905</v>
      </c>
      <c r="M56" s="22">
        <v>4917</v>
      </c>
      <c r="N56" s="20">
        <v>3777</v>
      </c>
      <c r="O56" s="21">
        <v>0.19221374045801501</v>
      </c>
      <c r="P56" s="22">
        <v>1227</v>
      </c>
      <c r="Q56" s="20">
        <v>1171</v>
      </c>
      <c r="R56" s="21">
        <v>0.31003441885094002</v>
      </c>
      <c r="S56" s="21">
        <v>5.9592875318066202E-2</v>
      </c>
      <c r="T56" s="21">
        <v>6.2442748091603099E-2</v>
      </c>
      <c r="U56" s="21">
        <v>0.24954240390481999</v>
      </c>
      <c r="V56" s="70" t="s">
        <v>0</v>
      </c>
      <c r="W56" s="70" t="s">
        <v>0</v>
      </c>
      <c r="X56" s="3"/>
    </row>
    <row r="57" spans="1:24">
      <c r="A57" s="138"/>
      <c r="B57" s="145" t="s">
        <v>114</v>
      </c>
      <c r="C57" s="144"/>
      <c r="D57" s="134"/>
      <c r="E57" s="24" t="s">
        <v>0</v>
      </c>
      <c r="F57" s="24"/>
      <c r="G57" s="24"/>
      <c r="H57" s="24"/>
      <c r="I57" s="24"/>
      <c r="J57" s="25">
        <v>151810</v>
      </c>
      <c r="K57" s="25">
        <v>144462</v>
      </c>
      <c r="L57" s="26">
        <v>0.95159739147618705</v>
      </c>
      <c r="M57" s="27">
        <v>43184</v>
      </c>
      <c r="N57" s="25">
        <v>30555</v>
      </c>
      <c r="O57" s="26">
        <v>0.21150890891722399</v>
      </c>
      <c r="P57" s="27">
        <v>5368</v>
      </c>
      <c r="Q57" s="25">
        <v>4267</v>
      </c>
      <c r="R57" s="26">
        <v>0.13964981181475999</v>
      </c>
      <c r="S57" s="26">
        <v>2.95371793274356E-2</v>
      </c>
      <c r="T57" s="26">
        <v>3.7158560728773E-2</v>
      </c>
      <c r="U57" s="26">
        <v>0.124305298258614</v>
      </c>
      <c r="V57" s="24" t="s">
        <v>0</v>
      </c>
      <c r="W57" s="24" t="s">
        <v>0</v>
      </c>
      <c r="X57" s="3"/>
    </row>
    <row r="58" spans="1:24">
      <c r="A58" s="146" t="s">
        <v>115</v>
      </c>
      <c r="B58" s="144"/>
      <c r="C58" s="144"/>
      <c r="D58" s="134"/>
      <c r="E58" s="71" t="s">
        <v>0</v>
      </c>
      <c r="F58" s="71"/>
      <c r="G58" s="71"/>
      <c r="H58" s="71"/>
      <c r="I58" s="71"/>
      <c r="J58" s="29">
        <v>151810</v>
      </c>
      <c r="K58" s="29">
        <v>144462</v>
      </c>
      <c r="L58" s="30">
        <v>0.95159739147618705</v>
      </c>
      <c r="M58" s="31">
        <v>43184</v>
      </c>
      <c r="N58" s="29">
        <v>30555</v>
      </c>
      <c r="O58" s="30">
        <v>0.21150890891722399</v>
      </c>
      <c r="P58" s="31">
        <v>5368</v>
      </c>
      <c r="Q58" s="29">
        <v>4267</v>
      </c>
      <c r="R58" s="30">
        <v>0.13964981181475999</v>
      </c>
      <c r="S58" s="30">
        <v>2.95371793274356E-2</v>
      </c>
      <c r="T58" s="30">
        <v>3.7158560728773E-2</v>
      </c>
      <c r="U58" s="30">
        <v>0.124305298258614</v>
      </c>
      <c r="V58" s="71" t="s">
        <v>0</v>
      </c>
      <c r="W58" s="71" t="s">
        <v>0</v>
      </c>
      <c r="X58" s="3"/>
    </row>
    <row r="59" spans="1:24">
      <c r="A59" s="147" t="s">
        <v>116</v>
      </c>
      <c r="B59" s="144"/>
      <c r="C59" s="144"/>
      <c r="D59" s="134"/>
      <c r="E59" s="72" t="s">
        <v>0</v>
      </c>
      <c r="F59" s="72"/>
      <c r="G59" s="72"/>
      <c r="H59" s="72"/>
      <c r="I59" s="72"/>
      <c r="J59" s="33">
        <v>151810</v>
      </c>
      <c r="K59" s="33">
        <v>144462</v>
      </c>
      <c r="L59" s="34">
        <v>0.95159739147618705</v>
      </c>
      <c r="M59" s="35">
        <v>43184</v>
      </c>
      <c r="N59" s="33">
        <v>30555</v>
      </c>
      <c r="O59" s="34">
        <v>0.21150890891722399</v>
      </c>
      <c r="P59" s="35">
        <v>5368</v>
      </c>
      <c r="Q59" s="33">
        <v>4267</v>
      </c>
      <c r="R59" s="34">
        <v>0.13964981181475999</v>
      </c>
      <c r="S59" s="34">
        <v>2.95371793274356E-2</v>
      </c>
      <c r="T59" s="34">
        <v>3.7158560728773E-2</v>
      </c>
      <c r="U59" s="34">
        <v>0.124305298258614</v>
      </c>
      <c r="V59" s="72" t="s">
        <v>0</v>
      </c>
      <c r="W59" s="72" t="s">
        <v>0</v>
      </c>
      <c r="X59" s="3"/>
    </row>
    <row r="60" spans="1:24" ht="0" hidden="1" customHeight="1"/>
  </sheetData>
  <autoFilter ref="A3:W3" xr:uid="{00000000-0009-0000-0000-000003000000}"/>
  <mergeCells count="12">
    <mergeCell ref="B57:D57"/>
    <mergeCell ref="A58:D58"/>
    <mergeCell ref="A59:D59"/>
    <mergeCell ref="A2:E2"/>
    <mergeCell ref="A4:A57"/>
    <mergeCell ref="B4:B56"/>
    <mergeCell ref="C4:C31"/>
    <mergeCell ref="C39:D39"/>
    <mergeCell ref="C40:C48"/>
    <mergeCell ref="C51:D51"/>
    <mergeCell ref="C53:D53"/>
    <mergeCell ref="C56:D56"/>
  </mergeCells>
  <hyperlinks>
    <hyperlink ref="D4" r:id="rId1" xr:uid="{00000000-0004-0000-0300-000000000000}"/>
    <hyperlink ref="D13" r:id="rId2" xr:uid="{00000000-0004-0000-0300-000001000000}"/>
    <hyperlink ref="D22" r:id="rId3" xr:uid="{00000000-0004-0000-0300-000002000000}"/>
    <hyperlink ref="D31" r:id="rId4" xr:uid="{00000000-0004-0000-0300-000003000000}"/>
    <hyperlink ref="D40" r:id="rId5" xr:uid="{00000000-0004-0000-0300-000004000000}"/>
    <hyperlink ref="D48" r:id="rId6" xr:uid="{00000000-0004-0000-0300-000005000000}"/>
    <hyperlink ref="D52" r:id="rId7" xr:uid="{00000000-0004-0000-0300-000006000000}"/>
    <hyperlink ref="D54" r:id="rId8" xr:uid="{00000000-0004-0000-0300-000007000000}"/>
    <hyperlink ref="D5" r:id="rId9" xr:uid="{00000000-0004-0000-0300-000008000000}"/>
    <hyperlink ref="D6" r:id="rId10" xr:uid="{00000000-0004-0000-0300-000009000000}"/>
    <hyperlink ref="D7" r:id="rId11" xr:uid="{00000000-0004-0000-0300-00000A000000}"/>
    <hyperlink ref="D8" r:id="rId12" xr:uid="{00000000-0004-0000-0300-00000B000000}"/>
    <hyperlink ref="D9" r:id="rId13" xr:uid="{00000000-0004-0000-0300-00000C000000}"/>
    <hyperlink ref="D10" r:id="rId14" xr:uid="{00000000-0004-0000-0300-00000D000000}"/>
    <hyperlink ref="D11" r:id="rId15" xr:uid="{00000000-0004-0000-0300-00000E000000}"/>
    <hyperlink ref="D14" r:id="rId16" xr:uid="{00000000-0004-0000-0300-00000F000000}"/>
    <hyperlink ref="D15" r:id="rId17" xr:uid="{00000000-0004-0000-0300-000010000000}"/>
    <hyperlink ref="D16" r:id="rId18" xr:uid="{00000000-0004-0000-0300-000011000000}"/>
    <hyperlink ref="D17" r:id="rId19" xr:uid="{00000000-0004-0000-0300-000012000000}"/>
    <hyperlink ref="D18" r:id="rId20" xr:uid="{00000000-0004-0000-0300-000013000000}"/>
    <hyperlink ref="D19" r:id="rId21" xr:uid="{00000000-0004-0000-0300-000014000000}"/>
    <hyperlink ref="D20" r:id="rId22" xr:uid="{00000000-0004-0000-0300-000015000000}"/>
    <hyperlink ref="D23" r:id="rId23" xr:uid="{00000000-0004-0000-0300-000016000000}"/>
    <hyperlink ref="D24" r:id="rId24" xr:uid="{00000000-0004-0000-0300-000017000000}"/>
    <hyperlink ref="D25" r:id="rId25" xr:uid="{00000000-0004-0000-0300-000018000000}"/>
    <hyperlink ref="D26" r:id="rId26" xr:uid="{00000000-0004-0000-0300-000019000000}"/>
    <hyperlink ref="D27" r:id="rId27" xr:uid="{00000000-0004-0000-0300-00001A000000}"/>
    <hyperlink ref="D28" r:id="rId28" xr:uid="{00000000-0004-0000-0300-00001B000000}"/>
    <hyperlink ref="D29" r:id="rId29" xr:uid="{00000000-0004-0000-0300-00001C000000}"/>
    <hyperlink ref="D32" r:id="rId30" xr:uid="{00000000-0004-0000-0300-00001D000000}"/>
    <hyperlink ref="D33" r:id="rId31" xr:uid="{00000000-0004-0000-0300-00001E000000}"/>
    <hyperlink ref="D34" r:id="rId32" xr:uid="{00000000-0004-0000-0300-00001F000000}"/>
    <hyperlink ref="D35" r:id="rId33" xr:uid="{00000000-0004-0000-0300-000020000000}"/>
    <hyperlink ref="D36" r:id="rId34" xr:uid="{00000000-0004-0000-0300-000021000000}"/>
    <hyperlink ref="D37" r:id="rId35" xr:uid="{00000000-0004-0000-0300-000022000000}"/>
    <hyperlink ref="D38" r:id="rId36" xr:uid="{00000000-0004-0000-0300-000023000000}"/>
    <hyperlink ref="D41" r:id="rId37" xr:uid="{00000000-0004-0000-0300-000024000000}"/>
    <hyperlink ref="D42" r:id="rId38" xr:uid="{00000000-0004-0000-0300-000025000000}"/>
    <hyperlink ref="D43" r:id="rId39" xr:uid="{00000000-0004-0000-0300-000026000000}"/>
    <hyperlink ref="D44" r:id="rId40" xr:uid="{00000000-0004-0000-0300-000027000000}"/>
    <hyperlink ref="D45" r:id="rId41" xr:uid="{00000000-0004-0000-0300-000028000000}"/>
    <hyperlink ref="D46" r:id="rId42" xr:uid="{00000000-0004-0000-0300-000029000000}"/>
    <hyperlink ref="D49" r:id="rId43" xr:uid="{00000000-0004-0000-0300-00002A000000}"/>
    <hyperlink ref="D50" r:id="rId44" xr:uid="{00000000-0004-0000-0300-00002B000000}"/>
    <hyperlink ref="D55" r:id="rId45" xr:uid="{00000000-0004-0000-0300-00002C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7"/>
  <sheetViews>
    <sheetView topLeftCell="B10" workbookViewId="0">
      <selection activeCell="F5" sqref="F5:I10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5" width="9.5546875" style="2" customWidth="1"/>
    <col min="6" max="6" width="12.33203125" style="2" customWidth="1"/>
    <col min="7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25" width="255" style="2" customWidth="1"/>
    <col min="26" max="16384" width="9.109375" style="2"/>
  </cols>
  <sheetData>
    <row r="1" spans="1:25" ht="0.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s="42" customFormat="1" ht="42" customHeight="1">
      <c r="A2" s="131" t="s">
        <v>141</v>
      </c>
      <c r="B2" s="132"/>
      <c r="C2" s="132"/>
      <c r="D2" s="132"/>
      <c r="E2" s="132"/>
      <c r="F2" s="40" t="s">
        <v>0</v>
      </c>
      <c r="G2" s="40"/>
      <c r="H2" s="40"/>
      <c r="I2" s="40"/>
      <c r="J2" s="40"/>
      <c r="K2" s="40" t="s">
        <v>0</v>
      </c>
      <c r="L2" s="40" t="s">
        <v>0</v>
      </c>
      <c r="M2" s="40" t="s">
        <v>0</v>
      </c>
      <c r="N2" s="41" t="s">
        <v>0</v>
      </c>
      <c r="O2" s="40" t="s">
        <v>0</v>
      </c>
      <c r="P2" s="41" t="s">
        <v>0</v>
      </c>
      <c r="Q2" s="41" t="s">
        <v>0</v>
      </c>
      <c r="R2" s="40" t="s">
        <v>0</v>
      </c>
      <c r="S2" s="41" t="s">
        <v>0</v>
      </c>
      <c r="T2" s="41" t="s">
        <v>0</v>
      </c>
      <c r="U2" s="41" t="s">
        <v>0</v>
      </c>
      <c r="V2" s="41" t="s">
        <v>0</v>
      </c>
      <c r="W2" s="40" t="s">
        <v>0</v>
      </c>
      <c r="X2" s="40" t="s">
        <v>0</v>
      </c>
    </row>
    <row r="3" spans="1:25" ht="31.8">
      <c r="A3" s="77" t="s">
        <v>1</v>
      </c>
      <c r="B3" s="5" t="s">
        <v>2</v>
      </c>
      <c r="C3" s="77" t="s">
        <v>3</v>
      </c>
      <c r="D3" s="77" t="s">
        <v>4</v>
      </c>
      <c r="E3" s="5" t="s">
        <v>5</v>
      </c>
      <c r="F3" s="37" t="s">
        <v>46</v>
      </c>
      <c r="G3" s="38" t="s">
        <v>47</v>
      </c>
      <c r="H3" s="39" t="s">
        <v>48</v>
      </c>
      <c r="I3" s="39" t="s">
        <v>49</v>
      </c>
      <c r="J3" s="5" t="s">
        <v>6</v>
      </c>
      <c r="K3" s="5" t="s">
        <v>7</v>
      </c>
      <c r="L3" s="5" t="s">
        <v>8</v>
      </c>
      <c r="M3" s="5" t="s">
        <v>11</v>
      </c>
      <c r="N3" s="5" t="s">
        <v>9</v>
      </c>
      <c r="O3" s="5" t="s">
        <v>10</v>
      </c>
      <c r="P3" s="5" t="s">
        <v>15</v>
      </c>
      <c r="Q3" s="5" t="s">
        <v>12</v>
      </c>
      <c r="R3" s="5" t="s">
        <v>14</v>
      </c>
      <c r="S3" s="5" t="s">
        <v>13</v>
      </c>
      <c r="T3" s="5" t="s">
        <v>16</v>
      </c>
      <c r="U3" s="5" t="s">
        <v>17</v>
      </c>
      <c r="V3" s="5" t="s">
        <v>20</v>
      </c>
      <c r="W3" s="5" t="s">
        <v>21</v>
      </c>
      <c r="X3" s="3"/>
      <c r="Y3" s="3"/>
    </row>
    <row r="4" spans="1:25" ht="20.399999999999999">
      <c r="A4" s="135" t="s">
        <v>22</v>
      </c>
      <c r="B4" s="139">
        <v>44317</v>
      </c>
      <c r="C4" s="135" t="s">
        <v>23</v>
      </c>
      <c r="D4" s="75" t="s">
        <v>126</v>
      </c>
      <c r="E4" s="8">
        <v>44321.406495138901</v>
      </c>
      <c r="F4" s="8"/>
      <c r="G4" s="8"/>
      <c r="H4" s="8"/>
      <c r="I4" s="8"/>
      <c r="J4" s="9">
        <v>41267</v>
      </c>
      <c r="K4" s="9">
        <v>28270</v>
      </c>
      <c r="L4" s="10">
        <v>0.68505100928102403</v>
      </c>
      <c r="M4" s="11">
        <v>5286</v>
      </c>
      <c r="N4" s="9">
        <v>3568</v>
      </c>
      <c r="O4" s="10">
        <v>0.12621153165900201</v>
      </c>
      <c r="P4" s="11">
        <v>282</v>
      </c>
      <c r="Q4" s="9">
        <v>185</v>
      </c>
      <c r="R4" s="10">
        <v>5.1849775784753402E-2</v>
      </c>
      <c r="S4" s="10">
        <v>6.5440396179695798E-3</v>
      </c>
      <c r="T4" s="10">
        <v>9.9752387690130902E-3</v>
      </c>
      <c r="U4" s="10">
        <v>5.3348467650397302E-2</v>
      </c>
      <c r="V4" s="12">
        <v>0</v>
      </c>
      <c r="W4" s="13" t="s">
        <v>127</v>
      </c>
      <c r="X4" s="3"/>
      <c r="Y4" s="3"/>
    </row>
    <row r="5" spans="1:25" ht="26.4">
      <c r="A5" s="136"/>
      <c r="B5" s="140"/>
      <c r="C5" s="136"/>
      <c r="D5" s="75" t="s">
        <v>126</v>
      </c>
      <c r="E5" s="8">
        <v>44321.406495138901</v>
      </c>
      <c r="F5" s="43" t="s">
        <v>53</v>
      </c>
      <c r="G5" s="44">
        <v>10</v>
      </c>
      <c r="H5" s="45">
        <f>G5/P$4</f>
        <v>3.5460992907801421E-2</v>
      </c>
      <c r="I5" s="45">
        <f>+G5/K$4</f>
        <v>3.5373187124159886E-4</v>
      </c>
      <c r="J5" s="9">
        <v>41267</v>
      </c>
      <c r="K5" s="9">
        <v>28270</v>
      </c>
      <c r="L5" s="10">
        <v>0.68505100928102403</v>
      </c>
      <c r="M5" s="11">
        <v>5286</v>
      </c>
      <c r="N5" s="9">
        <v>3568</v>
      </c>
      <c r="O5" s="10">
        <v>0.12621153165900201</v>
      </c>
      <c r="P5" s="11">
        <v>282</v>
      </c>
      <c r="Q5" s="9">
        <v>185</v>
      </c>
      <c r="R5" s="10">
        <v>5.1849775784753402E-2</v>
      </c>
      <c r="S5" s="10">
        <v>6.5440396179695798E-3</v>
      </c>
      <c r="T5" s="10">
        <v>9.9752387690130902E-3</v>
      </c>
      <c r="U5" s="10">
        <v>5.3348467650397302E-2</v>
      </c>
      <c r="V5" s="12">
        <v>0</v>
      </c>
      <c r="W5" s="13"/>
      <c r="X5" s="3"/>
      <c r="Y5" s="3"/>
    </row>
    <row r="6" spans="1:25">
      <c r="A6" s="136"/>
      <c r="B6" s="140"/>
      <c r="C6" s="136"/>
      <c r="D6" s="75" t="s">
        <v>126</v>
      </c>
      <c r="E6" s="8">
        <v>44321.406495138901</v>
      </c>
      <c r="F6" s="43" t="s">
        <v>118</v>
      </c>
      <c r="G6" s="44">
        <v>2</v>
      </c>
      <c r="H6" s="45">
        <f t="shared" ref="H6:H7" si="0">G6/P$4</f>
        <v>7.0921985815602835E-3</v>
      </c>
      <c r="I6" s="45">
        <f t="shared" ref="I6:I7" si="1">+G6/K$4</f>
        <v>7.074637424831977E-5</v>
      </c>
      <c r="J6" s="9">
        <v>41267</v>
      </c>
      <c r="K6" s="9">
        <v>28270</v>
      </c>
      <c r="L6" s="10">
        <v>0.68505100928102403</v>
      </c>
      <c r="M6" s="11">
        <v>5286</v>
      </c>
      <c r="N6" s="9">
        <v>3568</v>
      </c>
      <c r="O6" s="10">
        <v>0.12621153165900201</v>
      </c>
      <c r="P6" s="11">
        <v>282</v>
      </c>
      <c r="Q6" s="9">
        <v>185</v>
      </c>
      <c r="R6" s="10">
        <v>5.1849775784753402E-2</v>
      </c>
      <c r="S6" s="10">
        <v>6.5440396179695798E-3</v>
      </c>
      <c r="T6" s="10">
        <v>9.9752387690130902E-3</v>
      </c>
      <c r="U6" s="10">
        <v>5.3348467650397302E-2</v>
      </c>
      <c r="V6" s="12">
        <v>0</v>
      </c>
      <c r="W6" s="13"/>
      <c r="X6" s="3"/>
      <c r="Y6" s="3"/>
    </row>
    <row r="7" spans="1:25">
      <c r="A7" s="136"/>
      <c r="B7" s="140"/>
      <c r="C7" s="136"/>
      <c r="D7" s="75" t="s">
        <v>126</v>
      </c>
      <c r="E7" s="8">
        <v>44321.406495138901</v>
      </c>
      <c r="F7" s="43" t="s">
        <v>52</v>
      </c>
      <c r="G7" s="44">
        <v>0</v>
      </c>
      <c r="H7" s="45">
        <f t="shared" si="0"/>
        <v>0</v>
      </c>
      <c r="I7" s="45">
        <f t="shared" si="1"/>
        <v>0</v>
      </c>
      <c r="J7" s="9">
        <v>41267</v>
      </c>
      <c r="K7" s="9">
        <v>28270</v>
      </c>
      <c r="L7" s="10">
        <v>0.68505100928102403</v>
      </c>
      <c r="M7" s="11">
        <v>5286</v>
      </c>
      <c r="N7" s="9">
        <v>3568</v>
      </c>
      <c r="O7" s="10">
        <v>0.12621153165900201</v>
      </c>
      <c r="P7" s="11">
        <v>282</v>
      </c>
      <c r="Q7" s="9">
        <v>185</v>
      </c>
      <c r="R7" s="10">
        <v>5.1849775784753402E-2</v>
      </c>
      <c r="S7" s="10">
        <v>6.5440396179695798E-3</v>
      </c>
      <c r="T7" s="10">
        <v>9.9752387690130902E-3</v>
      </c>
      <c r="U7" s="10">
        <v>5.3348467650397302E-2</v>
      </c>
      <c r="V7" s="12">
        <v>0</v>
      </c>
      <c r="W7" s="13"/>
      <c r="X7" s="3"/>
      <c r="Y7" s="3"/>
    </row>
    <row r="8" spans="1:25">
      <c r="A8" s="136"/>
      <c r="B8" s="140"/>
      <c r="C8" s="136"/>
      <c r="D8" s="75" t="s">
        <v>126</v>
      </c>
      <c r="E8" s="8">
        <v>44321.406495138901</v>
      </c>
      <c r="F8" s="43" t="s">
        <v>142</v>
      </c>
      <c r="G8" s="44">
        <v>8</v>
      </c>
      <c r="H8" s="45">
        <f>G8/P$4</f>
        <v>2.8368794326241134E-2</v>
      </c>
      <c r="I8" s="45">
        <f>+G8/K$4</f>
        <v>2.8298549699327908E-4</v>
      </c>
      <c r="J8" s="9">
        <v>41267</v>
      </c>
      <c r="K8" s="9">
        <v>28270</v>
      </c>
      <c r="L8" s="10">
        <v>0.68505100928102403</v>
      </c>
      <c r="M8" s="11">
        <v>5286</v>
      </c>
      <c r="N8" s="9">
        <v>3568</v>
      </c>
      <c r="O8" s="10">
        <v>0.12621153165900201</v>
      </c>
      <c r="P8" s="11">
        <v>282</v>
      </c>
      <c r="Q8" s="9">
        <v>185</v>
      </c>
      <c r="R8" s="10">
        <v>5.1849775784753402E-2</v>
      </c>
      <c r="S8" s="10">
        <v>6.5440396179695798E-3</v>
      </c>
      <c r="T8" s="10">
        <v>9.9752387690130902E-3</v>
      </c>
      <c r="U8" s="10">
        <v>5.3348467650397302E-2</v>
      </c>
      <c r="V8" s="12">
        <v>0</v>
      </c>
      <c r="W8" s="13"/>
      <c r="X8" s="3"/>
      <c r="Y8" s="3"/>
    </row>
    <row r="9" spans="1:25">
      <c r="A9" s="136"/>
      <c r="B9" s="140"/>
      <c r="C9" s="136"/>
      <c r="D9" s="75" t="s">
        <v>126</v>
      </c>
      <c r="E9" s="8">
        <v>44321.406495138901</v>
      </c>
      <c r="F9" s="43" t="s">
        <v>76</v>
      </c>
      <c r="G9" s="44">
        <v>6</v>
      </c>
      <c r="H9" s="45">
        <f t="shared" ref="H9:H11" si="2">G9/P$4</f>
        <v>2.1276595744680851E-2</v>
      </c>
      <c r="I9" s="45">
        <f t="shared" ref="I9:I11" si="3">+G9/K$4</f>
        <v>2.1223912274495932E-4</v>
      </c>
      <c r="J9" s="9">
        <v>41267</v>
      </c>
      <c r="K9" s="9">
        <v>28270</v>
      </c>
      <c r="L9" s="10">
        <v>0.68505100928102403</v>
      </c>
      <c r="M9" s="11">
        <v>5286</v>
      </c>
      <c r="N9" s="9">
        <v>3568</v>
      </c>
      <c r="O9" s="10">
        <v>0.12621153165900201</v>
      </c>
      <c r="P9" s="11">
        <v>282</v>
      </c>
      <c r="Q9" s="9">
        <v>185</v>
      </c>
      <c r="R9" s="10">
        <v>5.1849775784753402E-2</v>
      </c>
      <c r="S9" s="10">
        <v>6.5440396179695798E-3</v>
      </c>
      <c r="T9" s="10">
        <v>9.9752387690130902E-3</v>
      </c>
      <c r="U9" s="10">
        <v>5.3348467650397302E-2</v>
      </c>
      <c r="V9" s="12">
        <v>0</v>
      </c>
      <c r="W9" s="13"/>
      <c r="X9" s="3"/>
      <c r="Y9" s="3"/>
    </row>
    <row r="10" spans="1:25">
      <c r="A10" s="136"/>
      <c r="B10" s="140"/>
      <c r="C10" s="136"/>
      <c r="D10" s="75" t="s">
        <v>126</v>
      </c>
      <c r="E10" s="8">
        <v>44321.406495138901</v>
      </c>
      <c r="F10" s="43" t="s">
        <v>51</v>
      </c>
      <c r="G10" s="44">
        <v>1</v>
      </c>
      <c r="H10" s="45">
        <f t="shared" si="2"/>
        <v>3.5460992907801418E-3</v>
      </c>
      <c r="I10" s="45">
        <f t="shared" si="3"/>
        <v>3.5373187124159885E-5</v>
      </c>
      <c r="J10" s="9">
        <v>41267</v>
      </c>
      <c r="K10" s="9">
        <v>28270</v>
      </c>
      <c r="L10" s="10">
        <v>0.68505100928102403</v>
      </c>
      <c r="M10" s="11">
        <v>5286</v>
      </c>
      <c r="N10" s="9">
        <v>3568</v>
      </c>
      <c r="O10" s="10">
        <v>0.12621153165900201</v>
      </c>
      <c r="P10" s="11">
        <v>282</v>
      </c>
      <c r="Q10" s="9">
        <v>185</v>
      </c>
      <c r="R10" s="10">
        <v>5.1849775784753402E-2</v>
      </c>
      <c r="S10" s="10">
        <v>6.5440396179695798E-3</v>
      </c>
      <c r="T10" s="10">
        <v>9.9752387690130902E-3</v>
      </c>
      <c r="U10" s="10">
        <v>5.3348467650397302E-2</v>
      </c>
      <c r="V10" s="12">
        <v>0</v>
      </c>
      <c r="W10" s="13"/>
      <c r="X10" s="3"/>
      <c r="Y10" s="3"/>
    </row>
    <row r="11" spans="1:25">
      <c r="A11" s="136"/>
      <c r="B11" s="140"/>
      <c r="C11" s="136"/>
      <c r="D11" s="75" t="s">
        <v>126</v>
      </c>
      <c r="E11" s="8">
        <v>44321.406495138901</v>
      </c>
      <c r="F11" s="43" t="s">
        <v>91</v>
      </c>
      <c r="G11" s="44">
        <v>5</v>
      </c>
      <c r="H11" s="45">
        <f t="shared" si="2"/>
        <v>1.7730496453900711E-2</v>
      </c>
      <c r="I11" s="45">
        <f t="shared" si="3"/>
        <v>1.7686593562079943E-4</v>
      </c>
      <c r="J11" s="9">
        <v>41267</v>
      </c>
      <c r="K11" s="9">
        <v>28270</v>
      </c>
      <c r="L11" s="10">
        <v>0.68505100928102403</v>
      </c>
      <c r="M11" s="11">
        <v>5286</v>
      </c>
      <c r="N11" s="9">
        <v>3568</v>
      </c>
      <c r="O11" s="10">
        <v>0.12621153165900201</v>
      </c>
      <c r="P11" s="11">
        <v>282</v>
      </c>
      <c r="Q11" s="9">
        <v>185</v>
      </c>
      <c r="R11" s="10">
        <v>5.1849775784753402E-2</v>
      </c>
      <c r="S11" s="10">
        <v>6.5440396179695798E-3</v>
      </c>
      <c r="T11" s="10">
        <v>9.9752387690130902E-3</v>
      </c>
      <c r="U11" s="10">
        <v>5.3348467650397302E-2</v>
      </c>
      <c r="V11" s="12">
        <v>0</v>
      </c>
      <c r="W11" s="13"/>
      <c r="X11" s="3"/>
      <c r="Y11" s="3"/>
    </row>
    <row r="12" spans="1:25">
      <c r="A12" s="136"/>
      <c r="B12" s="140"/>
      <c r="C12" s="136"/>
      <c r="D12" s="75"/>
      <c r="E12" s="8"/>
      <c r="F12" s="8"/>
      <c r="G12" s="8"/>
      <c r="H12" s="8"/>
      <c r="I12" s="8"/>
      <c r="J12" s="9"/>
      <c r="K12" s="9"/>
      <c r="L12" s="10"/>
      <c r="M12" s="11"/>
      <c r="N12" s="9"/>
      <c r="O12" s="10"/>
      <c r="P12" s="11"/>
      <c r="Q12" s="9"/>
      <c r="R12" s="10"/>
      <c r="S12" s="10"/>
      <c r="T12" s="10"/>
      <c r="U12" s="10"/>
      <c r="V12" s="12"/>
      <c r="W12" s="13"/>
      <c r="X12" s="3"/>
      <c r="Y12" s="3"/>
    </row>
    <row r="13" spans="1:25" ht="20.399999999999999">
      <c r="A13" s="137"/>
      <c r="B13" s="137"/>
      <c r="C13" s="137"/>
      <c r="D13" s="75" t="s">
        <v>128</v>
      </c>
      <c r="E13" s="8">
        <v>44328.4030468403</v>
      </c>
      <c r="F13" s="8"/>
      <c r="G13" s="8"/>
      <c r="H13" s="8"/>
      <c r="I13" s="8"/>
      <c r="J13" s="9">
        <v>41222</v>
      </c>
      <c r="K13" s="9">
        <v>28365</v>
      </c>
      <c r="L13" s="10">
        <v>0.68810343991072698</v>
      </c>
      <c r="M13" s="11">
        <v>5491</v>
      </c>
      <c r="N13" s="9">
        <v>3666</v>
      </c>
      <c r="O13" s="10">
        <v>0.129243786356425</v>
      </c>
      <c r="P13" s="11">
        <v>721</v>
      </c>
      <c r="Q13" s="9">
        <v>432</v>
      </c>
      <c r="R13" s="10">
        <v>0.117839607201309</v>
      </c>
      <c r="S13" s="10">
        <v>1.52300370174511E-2</v>
      </c>
      <c r="T13" s="10">
        <v>2.5418649744403301E-2</v>
      </c>
      <c r="U13" s="10">
        <v>0.131305773083227</v>
      </c>
      <c r="V13" s="12">
        <v>0.2</v>
      </c>
      <c r="W13" s="13" t="s">
        <v>129</v>
      </c>
      <c r="X13" s="3"/>
      <c r="Y13" s="3"/>
    </row>
    <row r="14" spans="1:25" ht="26.4">
      <c r="A14" s="137"/>
      <c r="B14" s="137"/>
      <c r="C14" s="137"/>
      <c r="D14" s="75" t="s">
        <v>128</v>
      </c>
      <c r="E14" s="8">
        <v>44328.4030468403</v>
      </c>
      <c r="F14" s="43" t="s">
        <v>53</v>
      </c>
      <c r="G14" s="44">
        <v>11</v>
      </c>
      <c r="H14" s="45">
        <f>G14/P$13</f>
        <v>1.5256588072122053E-2</v>
      </c>
      <c r="I14" s="45">
        <f>+G14/K$13</f>
        <v>3.8780186849991186E-4</v>
      </c>
      <c r="J14" s="9">
        <v>41222</v>
      </c>
      <c r="K14" s="9">
        <v>28365</v>
      </c>
      <c r="L14" s="10">
        <v>0.68810343991072698</v>
      </c>
      <c r="M14" s="11">
        <v>5491</v>
      </c>
      <c r="N14" s="9">
        <v>3666</v>
      </c>
      <c r="O14" s="10">
        <v>0.129243786356425</v>
      </c>
      <c r="P14" s="11">
        <v>721</v>
      </c>
      <c r="Q14" s="9">
        <v>432</v>
      </c>
      <c r="R14" s="10">
        <v>0.117839607201309</v>
      </c>
      <c r="S14" s="10">
        <v>1.52300370174511E-2</v>
      </c>
      <c r="T14" s="10">
        <v>2.5418649744403301E-2</v>
      </c>
      <c r="U14" s="10">
        <v>0.131305773083227</v>
      </c>
      <c r="V14" s="12">
        <v>0.2</v>
      </c>
      <c r="W14" s="13"/>
      <c r="X14" s="3"/>
      <c r="Y14" s="3"/>
    </row>
    <row r="15" spans="1:25">
      <c r="A15" s="137"/>
      <c r="B15" s="137"/>
      <c r="C15" s="137"/>
      <c r="D15" s="75" t="s">
        <v>128</v>
      </c>
      <c r="E15" s="8">
        <v>44328.4030468403</v>
      </c>
      <c r="F15" s="43" t="s">
        <v>118</v>
      </c>
      <c r="G15" s="44">
        <v>5</v>
      </c>
      <c r="H15" s="45">
        <f t="shared" ref="H15:H20" si="4">G15/P$13</f>
        <v>6.9348127600554789E-3</v>
      </c>
      <c r="I15" s="45">
        <f t="shared" ref="I15:I20" si="5">+G15/K$13</f>
        <v>1.7627357659086903E-4</v>
      </c>
      <c r="J15" s="9">
        <v>41222</v>
      </c>
      <c r="K15" s="9">
        <v>28365</v>
      </c>
      <c r="L15" s="10">
        <v>0.68810343991072698</v>
      </c>
      <c r="M15" s="11">
        <v>5491</v>
      </c>
      <c r="N15" s="9">
        <v>3666</v>
      </c>
      <c r="O15" s="10">
        <v>0.129243786356425</v>
      </c>
      <c r="P15" s="11">
        <v>721</v>
      </c>
      <c r="Q15" s="9">
        <v>432</v>
      </c>
      <c r="R15" s="10">
        <v>0.117839607201309</v>
      </c>
      <c r="S15" s="10">
        <v>1.52300370174511E-2</v>
      </c>
      <c r="T15" s="10">
        <v>2.5418649744403301E-2</v>
      </c>
      <c r="U15" s="10">
        <v>0.131305773083227</v>
      </c>
      <c r="V15" s="12">
        <v>0.2</v>
      </c>
      <c r="W15" s="13"/>
      <c r="X15" s="3"/>
      <c r="Y15" s="3"/>
    </row>
    <row r="16" spans="1:25">
      <c r="A16" s="137"/>
      <c r="B16" s="137"/>
      <c r="C16" s="137"/>
      <c r="D16" s="75" t="s">
        <v>128</v>
      </c>
      <c r="E16" s="8">
        <v>44328.4030468403</v>
      </c>
      <c r="F16" s="43" t="s">
        <v>142</v>
      </c>
      <c r="G16" s="44">
        <v>5</v>
      </c>
      <c r="H16" s="45">
        <f t="shared" si="4"/>
        <v>6.9348127600554789E-3</v>
      </c>
      <c r="I16" s="45">
        <f t="shared" si="5"/>
        <v>1.7627357659086903E-4</v>
      </c>
      <c r="J16" s="9">
        <v>41222</v>
      </c>
      <c r="K16" s="9">
        <v>28365</v>
      </c>
      <c r="L16" s="10">
        <v>0.68810343991072698</v>
      </c>
      <c r="M16" s="11">
        <v>5491</v>
      </c>
      <c r="N16" s="9">
        <v>3666</v>
      </c>
      <c r="O16" s="10">
        <v>0.129243786356425</v>
      </c>
      <c r="P16" s="11">
        <v>721</v>
      </c>
      <c r="Q16" s="9">
        <v>432</v>
      </c>
      <c r="R16" s="10">
        <v>0.117839607201309</v>
      </c>
      <c r="S16" s="10">
        <v>1.52300370174511E-2</v>
      </c>
      <c r="T16" s="10">
        <v>2.5418649744403301E-2</v>
      </c>
      <c r="U16" s="10">
        <v>0.131305773083227</v>
      </c>
      <c r="V16" s="12">
        <v>0.2</v>
      </c>
      <c r="W16" s="13"/>
      <c r="X16" s="3"/>
      <c r="Y16" s="3"/>
    </row>
    <row r="17" spans="1:25">
      <c r="A17" s="137"/>
      <c r="B17" s="137"/>
      <c r="C17" s="137"/>
      <c r="D17" s="75" t="s">
        <v>128</v>
      </c>
      <c r="E17" s="8">
        <v>44328.4030468403</v>
      </c>
      <c r="F17" s="43" t="s">
        <v>76</v>
      </c>
      <c r="G17" s="44">
        <v>5</v>
      </c>
      <c r="H17" s="45">
        <f t="shared" si="4"/>
        <v>6.9348127600554789E-3</v>
      </c>
      <c r="I17" s="45">
        <f t="shared" si="5"/>
        <v>1.7627357659086903E-4</v>
      </c>
      <c r="J17" s="9">
        <v>41222</v>
      </c>
      <c r="K17" s="9">
        <v>28365</v>
      </c>
      <c r="L17" s="10">
        <v>0.68810343991072698</v>
      </c>
      <c r="M17" s="11">
        <v>5491</v>
      </c>
      <c r="N17" s="9">
        <v>3666</v>
      </c>
      <c r="O17" s="10">
        <v>0.129243786356425</v>
      </c>
      <c r="P17" s="11">
        <v>721</v>
      </c>
      <c r="Q17" s="9">
        <v>432</v>
      </c>
      <c r="R17" s="10">
        <v>0.117839607201309</v>
      </c>
      <c r="S17" s="10">
        <v>1.52300370174511E-2</v>
      </c>
      <c r="T17" s="10">
        <v>2.5418649744403301E-2</v>
      </c>
      <c r="U17" s="10">
        <v>0.131305773083227</v>
      </c>
      <c r="V17" s="12">
        <v>0.2</v>
      </c>
      <c r="W17" s="13"/>
      <c r="X17" s="3"/>
      <c r="Y17" s="3"/>
    </row>
    <row r="18" spans="1:25">
      <c r="A18" s="137"/>
      <c r="B18" s="137"/>
      <c r="C18" s="137"/>
      <c r="D18" s="75" t="s">
        <v>128</v>
      </c>
      <c r="E18" s="8">
        <v>44328.4030468403</v>
      </c>
      <c r="F18" s="43" t="s">
        <v>51</v>
      </c>
      <c r="G18" s="44">
        <v>2</v>
      </c>
      <c r="H18" s="45">
        <f t="shared" si="4"/>
        <v>2.7739251040221915E-3</v>
      </c>
      <c r="I18" s="45">
        <f t="shared" si="5"/>
        <v>7.0509430636347611E-5</v>
      </c>
      <c r="J18" s="9">
        <v>41222</v>
      </c>
      <c r="K18" s="9">
        <v>28365</v>
      </c>
      <c r="L18" s="10">
        <v>0.68810343991072698</v>
      </c>
      <c r="M18" s="11">
        <v>5491</v>
      </c>
      <c r="N18" s="9">
        <v>3666</v>
      </c>
      <c r="O18" s="10">
        <v>0.129243786356425</v>
      </c>
      <c r="P18" s="11">
        <v>721</v>
      </c>
      <c r="Q18" s="9">
        <v>432</v>
      </c>
      <c r="R18" s="10">
        <v>0.117839607201309</v>
      </c>
      <c r="S18" s="10">
        <v>1.52300370174511E-2</v>
      </c>
      <c r="T18" s="10">
        <v>2.5418649744403301E-2</v>
      </c>
      <c r="U18" s="10">
        <v>0.131305773083227</v>
      </c>
      <c r="V18" s="12">
        <v>0.2</v>
      </c>
      <c r="W18" s="13"/>
      <c r="X18" s="3"/>
      <c r="Y18" s="3"/>
    </row>
    <row r="19" spans="1:25">
      <c r="A19" s="137"/>
      <c r="B19" s="137"/>
      <c r="C19" s="137"/>
      <c r="D19" s="75" t="s">
        <v>128</v>
      </c>
      <c r="E19" s="8">
        <v>44328.4030468403</v>
      </c>
      <c r="F19" s="43" t="s">
        <v>91</v>
      </c>
      <c r="G19" s="44">
        <v>2</v>
      </c>
      <c r="H19" s="45">
        <f t="shared" si="4"/>
        <v>2.7739251040221915E-3</v>
      </c>
      <c r="I19" s="45">
        <f t="shared" si="5"/>
        <v>7.0509430636347611E-5</v>
      </c>
      <c r="J19" s="9">
        <v>41222</v>
      </c>
      <c r="K19" s="9">
        <v>28365</v>
      </c>
      <c r="L19" s="10">
        <v>0.68810343991072698</v>
      </c>
      <c r="M19" s="11">
        <v>5491</v>
      </c>
      <c r="N19" s="9">
        <v>3666</v>
      </c>
      <c r="O19" s="10">
        <v>0.129243786356425</v>
      </c>
      <c r="P19" s="11">
        <v>721</v>
      </c>
      <c r="Q19" s="9">
        <v>432</v>
      </c>
      <c r="R19" s="10">
        <v>0.117839607201309</v>
      </c>
      <c r="S19" s="10">
        <v>1.52300370174511E-2</v>
      </c>
      <c r="T19" s="10">
        <v>2.5418649744403301E-2</v>
      </c>
      <c r="U19" s="10">
        <v>0.131305773083227</v>
      </c>
      <c r="V19" s="12">
        <v>0.2</v>
      </c>
      <c r="W19" s="13"/>
      <c r="X19" s="3"/>
      <c r="Y19" s="3"/>
    </row>
    <row r="20" spans="1:25">
      <c r="A20" s="137"/>
      <c r="B20" s="137"/>
      <c r="C20" s="137"/>
      <c r="D20" s="75" t="s">
        <v>128</v>
      </c>
      <c r="E20" s="8">
        <v>44328.4030468403</v>
      </c>
      <c r="F20" s="43" t="s">
        <v>52</v>
      </c>
      <c r="G20" s="44">
        <v>2</v>
      </c>
      <c r="H20" s="45">
        <f t="shared" si="4"/>
        <v>2.7739251040221915E-3</v>
      </c>
      <c r="I20" s="45">
        <f t="shared" si="5"/>
        <v>7.0509430636347611E-5</v>
      </c>
      <c r="J20" s="9">
        <v>41222</v>
      </c>
      <c r="K20" s="9">
        <v>28365</v>
      </c>
      <c r="L20" s="10">
        <v>0.68810343991072698</v>
      </c>
      <c r="M20" s="11">
        <v>5491</v>
      </c>
      <c r="N20" s="9">
        <v>3666</v>
      </c>
      <c r="O20" s="10">
        <v>0.129243786356425</v>
      </c>
      <c r="P20" s="11">
        <v>721</v>
      </c>
      <c r="Q20" s="9">
        <v>432</v>
      </c>
      <c r="R20" s="10">
        <v>0.117839607201309</v>
      </c>
      <c r="S20" s="10">
        <v>1.52300370174511E-2</v>
      </c>
      <c r="T20" s="10">
        <v>2.5418649744403301E-2</v>
      </c>
      <c r="U20" s="10">
        <v>0.131305773083227</v>
      </c>
      <c r="V20" s="12">
        <v>0.2</v>
      </c>
      <c r="W20" s="13"/>
      <c r="X20" s="3"/>
      <c r="Y20" s="3"/>
    </row>
    <row r="21" spans="1:25">
      <c r="A21" s="137"/>
      <c r="B21" s="137"/>
      <c r="C21" s="137"/>
      <c r="D21" s="75"/>
      <c r="E21" s="8"/>
      <c r="F21" s="8"/>
      <c r="G21" s="8"/>
      <c r="H21" s="8"/>
      <c r="I21" s="8"/>
      <c r="J21" s="9"/>
      <c r="K21" s="9"/>
      <c r="L21" s="10"/>
      <c r="M21" s="11"/>
      <c r="N21" s="9"/>
      <c r="O21" s="10"/>
      <c r="P21" s="11"/>
      <c r="Q21" s="9"/>
      <c r="R21" s="10"/>
      <c r="S21" s="10"/>
      <c r="T21" s="10"/>
      <c r="U21" s="10"/>
      <c r="V21" s="12"/>
      <c r="W21" s="13"/>
      <c r="X21" s="3"/>
      <c r="Y21" s="3"/>
    </row>
    <row r="22" spans="1:25">
      <c r="A22" s="137"/>
      <c r="B22" s="137"/>
      <c r="C22" s="137"/>
      <c r="D22" s="75" t="s">
        <v>130</v>
      </c>
      <c r="E22" s="8">
        <v>44335.375619213002</v>
      </c>
      <c r="F22" s="8"/>
      <c r="G22" s="8"/>
      <c r="H22" s="8"/>
      <c r="I22" s="8"/>
      <c r="J22" s="9">
        <v>41162</v>
      </c>
      <c r="K22" s="9">
        <v>28381</v>
      </c>
      <c r="L22" s="10">
        <v>0.68949516544385603</v>
      </c>
      <c r="M22" s="11">
        <v>4438</v>
      </c>
      <c r="N22" s="9">
        <v>3181</v>
      </c>
      <c r="O22" s="10">
        <v>0.112082026708009</v>
      </c>
      <c r="P22" s="11">
        <v>428</v>
      </c>
      <c r="Q22" s="9">
        <v>201</v>
      </c>
      <c r="R22" s="10">
        <v>6.3187676831185202E-2</v>
      </c>
      <c r="S22" s="10">
        <v>7.0822028822099302E-3</v>
      </c>
      <c r="T22" s="10">
        <v>1.5080511609879801E-2</v>
      </c>
      <c r="U22" s="10">
        <v>9.6439837764758896E-2</v>
      </c>
      <c r="V22" s="12">
        <v>0</v>
      </c>
      <c r="W22" s="13" t="s">
        <v>131</v>
      </c>
      <c r="X22" s="3"/>
      <c r="Y22" s="3"/>
    </row>
    <row r="23" spans="1:25" ht="26.4">
      <c r="A23" s="137"/>
      <c r="B23" s="137"/>
      <c r="C23" s="137"/>
      <c r="D23" s="75" t="s">
        <v>130</v>
      </c>
      <c r="E23" s="8">
        <v>44335.375619213002</v>
      </c>
      <c r="F23" s="43" t="s">
        <v>53</v>
      </c>
      <c r="G23" s="44">
        <v>10</v>
      </c>
      <c r="H23" s="45">
        <f>G23/P$22</f>
        <v>2.336448598130841E-2</v>
      </c>
      <c r="I23" s="45">
        <f>+G23/K$22</f>
        <v>3.5234840209999647E-4</v>
      </c>
      <c r="J23" s="9">
        <v>41162</v>
      </c>
      <c r="K23" s="9">
        <v>28381</v>
      </c>
      <c r="L23" s="10">
        <v>0.68949516544385603</v>
      </c>
      <c r="M23" s="11">
        <v>4438</v>
      </c>
      <c r="N23" s="9">
        <v>3181</v>
      </c>
      <c r="O23" s="10">
        <v>0.112082026708009</v>
      </c>
      <c r="P23" s="11">
        <v>428</v>
      </c>
      <c r="Q23" s="9">
        <v>201</v>
      </c>
      <c r="R23" s="10">
        <v>6.3187676831185202E-2</v>
      </c>
      <c r="S23" s="10">
        <v>7.0822028822099302E-3</v>
      </c>
      <c r="T23" s="10">
        <v>1.5080511609879801E-2</v>
      </c>
      <c r="U23" s="10">
        <v>9.6439837764758896E-2</v>
      </c>
      <c r="V23" s="12">
        <v>0</v>
      </c>
      <c r="W23" s="13"/>
      <c r="X23" s="3"/>
      <c r="Y23" s="3"/>
    </row>
    <row r="24" spans="1:25">
      <c r="A24" s="137"/>
      <c r="B24" s="137"/>
      <c r="C24" s="137"/>
      <c r="D24" s="75" t="s">
        <v>130</v>
      </c>
      <c r="E24" s="8">
        <v>44335.375619213002</v>
      </c>
      <c r="F24" s="43" t="s">
        <v>118</v>
      </c>
      <c r="G24" s="44">
        <v>6</v>
      </c>
      <c r="H24" s="45">
        <f t="shared" ref="H24:H29" si="6">G24/P$22</f>
        <v>1.4018691588785047E-2</v>
      </c>
      <c r="I24" s="45">
        <f t="shared" ref="I24:I29" si="7">+G24/K$22</f>
        <v>2.1140904125999788E-4</v>
      </c>
      <c r="J24" s="9">
        <v>41162</v>
      </c>
      <c r="K24" s="9">
        <v>28381</v>
      </c>
      <c r="L24" s="10">
        <v>0.68949516544385603</v>
      </c>
      <c r="M24" s="11">
        <v>4438</v>
      </c>
      <c r="N24" s="9">
        <v>3181</v>
      </c>
      <c r="O24" s="10">
        <v>0.112082026708009</v>
      </c>
      <c r="P24" s="11">
        <v>428</v>
      </c>
      <c r="Q24" s="9">
        <v>201</v>
      </c>
      <c r="R24" s="10">
        <v>6.3187676831185202E-2</v>
      </c>
      <c r="S24" s="10">
        <v>7.0822028822099302E-3</v>
      </c>
      <c r="T24" s="10">
        <v>1.5080511609879801E-2</v>
      </c>
      <c r="U24" s="10">
        <v>9.6439837764758896E-2</v>
      </c>
      <c r="V24" s="12">
        <v>0</v>
      </c>
      <c r="W24" s="13"/>
      <c r="X24" s="3"/>
      <c r="Y24" s="3"/>
    </row>
    <row r="25" spans="1:25">
      <c r="A25" s="137"/>
      <c r="B25" s="137"/>
      <c r="C25" s="137"/>
      <c r="D25" s="75" t="s">
        <v>130</v>
      </c>
      <c r="E25" s="8">
        <v>44335.375619213002</v>
      </c>
      <c r="F25" s="43" t="s">
        <v>76</v>
      </c>
      <c r="G25" s="44">
        <v>1</v>
      </c>
      <c r="H25" s="45">
        <f t="shared" si="6"/>
        <v>2.3364485981308409E-3</v>
      </c>
      <c r="I25" s="45">
        <f t="shared" si="7"/>
        <v>3.5234840209999647E-5</v>
      </c>
      <c r="J25" s="9">
        <v>41162</v>
      </c>
      <c r="K25" s="9">
        <v>28381</v>
      </c>
      <c r="L25" s="10">
        <v>0.68949516544385603</v>
      </c>
      <c r="M25" s="11">
        <v>4438</v>
      </c>
      <c r="N25" s="9">
        <v>3181</v>
      </c>
      <c r="O25" s="10">
        <v>0.112082026708009</v>
      </c>
      <c r="P25" s="11">
        <v>428</v>
      </c>
      <c r="Q25" s="9">
        <v>201</v>
      </c>
      <c r="R25" s="10">
        <v>6.3187676831185202E-2</v>
      </c>
      <c r="S25" s="10">
        <v>7.0822028822099302E-3</v>
      </c>
      <c r="T25" s="10">
        <v>1.5080511609879801E-2</v>
      </c>
      <c r="U25" s="10">
        <v>9.6439837764758896E-2</v>
      </c>
      <c r="V25" s="12">
        <v>0</v>
      </c>
      <c r="W25" s="13"/>
      <c r="X25" s="3"/>
      <c r="Y25" s="3"/>
    </row>
    <row r="26" spans="1:25">
      <c r="A26" s="137"/>
      <c r="B26" s="137"/>
      <c r="C26" s="137"/>
      <c r="D26" s="75" t="s">
        <v>130</v>
      </c>
      <c r="E26" s="8">
        <v>44335.375619213002</v>
      </c>
      <c r="F26" s="43" t="s">
        <v>51</v>
      </c>
      <c r="G26" s="44">
        <v>1</v>
      </c>
      <c r="H26" s="45">
        <f t="shared" si="6"/>
        <v>2.3364485981308409E-3</v>
      </c>
      <c r="I26" s="45">
        <f t="shared" si="7"/>
        <v>3.5234840209999647E-5</v>
      </c>
      <c r="J26" s="9">
        <v>41162</v>
      </c>
      <c r="K26" s="9">
        <v>28381</v>
      </c>
      <c r="L26" s="10">
        <v>0.68949516544385603</v>
      </c>
      <c r="M26" s="11">
        <v>4438</v>
      </c>
      <c r="N26" s="9">
        <v>3181</v>
      </c>
      <c r="O26" s="10">
        <v>0.112082026708009</v>
      </c>
      <c r="P26" s="11">
        <v>428</v>
      </c>
      <c r="Q26" s="9">
        <v>201</v>
      </c>
      <c r="R26" s="10">
        <v>6.3187676831185202E-2</v>
      </c>
      <c r="S26" s="10">
        <v>7.0822028822099302E-3</v>
      </c>
      <c r="T26" s="10">
        <v>1.5080511609879801E-2</v>
      </c>
      <c r="U26" s="10">
        <v>9.6439837764758896E-2</v>
      </c>
      <c r="V26" s="12">
        <v>0</v>
      </c>
      <c r="W26" s="13"/>
      <c r="X26" s="3"/>
      <c r="Y26" s="3"/>
    </row>
    <row r="27" spans="1:25">
      <c r="A27" s="137"/>
      <c r="B27" s="137"/>
      <c r="C27" s="137"/>
      <c r="D27" s="75" t="s">
        <v>130</v>
      </c>
      <c r="E27" s="8">
        <v>44335.375619213002</v>
      </c>
      <c r="F27" s="43" t="s">
        <v>91</v>
      </c>
      <c r="G27" s="44">
        <v>4</v>
      </c>
      <c r="H27" s="45">
        <f t="shared" si="6"/>
        <v>9.3457943925233638E-3</v>
      </c>
      <c r="I27" s="45">
        <f t="shared" si="7"/>
        <v>1.4093936083999859E-4</v>
      </c>
      <c r="J27" s="9">
        <v>41162</v>
      </c>
      <c r="K27" s="9">
        <v>28381</v>
      </c>
      <c r="L27" s="10">
        <v>0.68949516544385603</v>
      </c>
      <c r="M27" s="11">
        <v>4438</v>
      </c>
      <c r="N27" s="9">
        <v>3181</v>
      </c>
      <c r="O27" s="10">
        <v>0.112082026708009</v>
      </c>
      <c r="P27" s="11">
        <v>428</v>
      </c>
      <c r="Q27" s="9">
        <v>201</v>
      </c>
      <c r="R27" s="10">
        <v>6.3187676831185202E-2</v>
      </c>
      <c r="S27" s="10">
        <v>7.0822028822099302E-3</v>
      </c>
      <c r="T27" s="10">
        <v>1.5080511609879801E-2</v>
      </c>
      <c r="U27" s="10">
        <v>9.6439837764758896E-2</v>
      </c>
      <c r="V27" s="12">
        <v>0</v>
      </c>
      <c r="W27" s="13"/>
      <c r="X27" s="3"/>
      <c r="Y27" s="3"/>
    </row>
    <row r="28" spans="1:25">
      <c r="A28" s="137"/>
      <c r="B28" s="137"/>
      <c r="C28" s="137"/>
      <c r="D28" s="75" t="s">
        <v>130</v>
      </c>
      <c r="E28" s="8">
        <v>44335.375619213002</v>
      </c>
      <c r="F28" s="43" t="s">
        <v>52</v>
      </c>
      <c r="G28" s="44">
        <v>0</v>
      </c>
      <c r="H28" s="45">
        <f t="shared" si="6"/>
        <v>0</v>
      </c>
      <c r="I28" s="45">
        <f t="shared" si="7"/>
        <v>0</v>
      </c>
      <c r="J28" s="9">
        <v>41162</v>
      </c>
      <c r="K28" s="9">
        <v>28381</v>
      </c>
      <c r="L28" s="10">
        <v>0.68949516544385603</v>
      </c>
      <c r="M28" s="11">
        <v>4438</v>
      </c>
      <c r="N28" s="9">
        <v>3181</v>
      </c>
      <c r="O28" s="10">
        <v>0.112082026708009</v>
      </c>
      <c r="P28" s="11">
        <v>428</v>
      </c>
      <c r="Q28" s="9">
        <v>201</v>
      </c>
      <c r="R28" s="10">
        <v>6.3187676831185202E-2</v>
      </c>
      <c r="S28" s="10">
        <v>7.0822028822099302E-3</v>
      </c>
      <c r="T28" s="10">
        <v>1.5080511609879801E-2</v>
      </c>
      <c r="U28" s="10">
        <v>9.6439837764758896E-2</v>
      </c>
      <c r="V28" s="12">
        <v>0</v>
      </c>
      <c r="W28" s="13"/>
      <c r="X28" s="3"/>
      <c r="Y28" s="3"/>
    </row>
    <row r="29" spans="1:25">
      <c r="A29" s="137"/>
      <c r="B29" s="137"/>
      <c r="C29" s="137"/>
      <c r="D29" s="75" t="s">
        <v>130</v>
      </c>
      <c r="E29" s="8">
        <v>44335.375619213002</v>
      </c>
      <c r="F29" s="43" t="s">
        <v>142</v>
      </c>
      <c r="G29" s="44">
        <v>6</v>
      </c>
      <c r="H29" s="45">
        <f t="shared" si="6"/>
        <v>1.4018691588785047E-2</v>
      </c>
      <c r="I29" s="45">
        <f t="shared" si="7"/>
        <v>2.1140904125999788E-4</v>
      </c>
      <c r="J29" s="9">
        <v>41162</v>
      </c>
      <c r="K29" s="9">
        <v>28381</v>
      </c>
      <c r="L29" s="10">
        <v>0.68949516544385603</v>
      </c>
      <c r="M29" s="11">
        <v>4438</v>
      </c>
      <c r="N29" s="9">
        <v>3181</v>
      </c>
      <c r="O29" s="10">
        <v>0.112082026708009</v>
      </c>
      <c r="P29" s="11">
        <v>428</v>
      </c>
      <c r="Q29" s="9">
        <v>201</v>
      </c>
      <c r="R29" s="10">
        <v>6.3187676831185202E-2</v>
      </c>
      <c r="S29" s="10">
        <v>7.0822028822099302E-3</v>
      </c>
      <c r="T29" s="10">
        <v>1.5080511609879801E-2</v>
      </c>
      <c r="U29" s="10">
        <v>9.6439837764758896E-2</v>
      </c>
      <c r="V29" s="12">
        <v>0</v>
      </c>
      <c r="W29" s="13"/>
      <c r="X29" s="3"/>
      <c r="Y29" s="3"/>
    </row>
    <row r="30" spans="1:25">
      <c r="A30" s="137"/>
      <c r="B30" s="137"/>
      <c r="C30" s="137"/>
      <c r="D30" s="75"/>
      <c r="E30" s="8"/>
      <c r="F30" s="8"/>
      <c r="G30" s="8"/>
      <c r="H30" s="8"/>
      <c r="I30" s="8"/>
      <c r="J30" s="9"/>
      <c r="K30" s="9"/>
      <c r="L30" s="10"/>
      <c r="M30" s="11"/>
      <c r="N30" s="9"/>
      <c r="O30" s="10"/>
      <c r="P30" s="11"/>
      <c r="Q30" s="9"/>
      <c r="R30" s="10"/>
      <c r="S30" s="10"/>
      <c r="T30" s="10"/>
      <c r="U30" s="10"/>
      <c r="V30" s="12"/>
      <c r="W30" s="13"/>
      <c r="X30" s="3"/>
      <c r="Y30" s="3"/>
    </row>
    <row r="31" spans="1:25">
      <c r="A31" s="137"/>
      <c r="B31" s="137"/>
      <c r="C31" s="138"/>
      <c r="D31" s="75" t="s">
        <v>132</v>
      </c>
      <c r="E31" s="8">
        <v>44342.416885729202</v>
      </c>
      <c r="F31" s="8"/>
      <c r="G31" s="8"/>
      <c r="H31" s="8"/>
      <c r="I31" s="8"/>
      <c r="J31" s="9">
        <v>41103</v>
      </c>
      <c r="K31" s="9">
        <v>28147</v>
      </c>
      <c r="L31" s="10">
        <v>0.68479186434080197</v>
      </c>
      <c r="M31" s="11">
        <v>4714</v>
      </c>
      <c r="N31" s="9">
        <v>3179</v>
      </c>
      <c r="O31" s="10">
        <v>0.112942764770668</v>
      </c>
      <c r="P31" s="11">
        <v>573</v>
      </c>
      <c r="Q31" s="9">
        <v>314</v>
      </c>
      <c r="R31" s="10">
        <v>9.8773199119219904E-2</v>
      </c>
      <c r="S31" s="10">
        <v>1.1155718193768401E-2</v>
      </c>
      <c r="T31" s="10">
        <v>2.035740931538E-2</v>
      </c>
      <c r="U31" s="10">
        <v>0.121552821383114</v>
      </c>
      <c r="V31" s="12">
        <v>0</v>
      </c>
      <c r="W31" s="13" t="s">
        <v>133</v>
      </c>
      <c r="X31" s="3"/>
      <c r="Y31" s="3"/>
    </row>
    <row r="32" spans="1:25" ht="26.4">
      <c r="A32" s="137"/>
      <c r="B32" s="137"/>
      <c r="C32" s="79"/>
      <c r="D32" s="75" t="s">
        <v>132</v>
      </c>
      <c r="E32" s="8">
        <v>44342.416885729202</v>
      </c>
      <c r="F32" s="43" t="s">
        <v>53</v>
      </c>
      <c r="G32" s="44">
        <v>9</v>
      </c>
      <c r="H32" s="45">
        <f>G32/P$31</f>
        <v>1.5706806282722512E-2</v>
      </c>
      <c r="I32" s="45">
        <f>+G32/K$31</f>
        <v>3.1974988453476393E-4</v>
      </c>
      <c r="J32" s="9">
        <v>41103</v>
      </c>
      <c r="K32" s="9">
        <v>28147</v>
      </c>
      <c r="L32" s="10">
        <v>0.68479186434080197</v>
      </c>
      <c r="M32" s="11">
        <v>4714</v>
      </c>
      <c r="N32" s="9">
        <v>3179</v>
      </c>
      <c r="O32" s="10">
        <v>0.112942764770668</v>
      </c>
      <c r="P32" s="11">
        <v>573</v>
      </c>
      <c r="Q32" s="9">
        <v>314</v>
      </c>
      <c r="R32" s="10">
        <v>9.8773199119219904E-2</v>
      </c>
      <c r="S32" s="10">
        <v>1.1155718193768401E-2</v>
      </c>
      <c r="T32" s="10">
        <v>2.035740931538E-2</v>
      </c>
      <c r="U32" s="10">
        <v>0.121552821383114</v>
      </c>
      <c r="V32" s="12">
        <v>0</v>
      </c>
      <c r="W32" s="13"/>
      <c r="X32" s="3"/>
      <c r="Y32" s="3"/>
    </row>
    <row r="33" spans="1:25">
      <c r="A33" s="137"/>
      <c r="B33" s="137"/>
      <c r="C33" s="79"/>
      <c r="D33" s="75" t="s">
        <v>132</v>
      </c>
      <c r="E33" s="8">
        <v>44342.416885729202</v>
      </c>
      <c r="F33" s="43" t="s">
        <v>118</v>
      </c>
      <c r="G33" s="44">
        <v>3</v>
      </c>
      <c r="H33" s="45">
        <f t="shared" ref="H33:H38" si="8">G33/P$31</f>
        <v>5.235602094240838E-3</v>
      </c>
      <c r="I33" s="45">
        <f t="shared" ref="I33:I38" si="9">+G33/K$31</f>
        <v>1.0658329484492131E-4</v>
      </c>
      <c r="J33" s="9">
        <v>41103</v>
      </c>
      <c r="K33" s="9">
        <v>28147</v>
      </c>
      <c r="L33" s="10">
        <v>0.68479186434080197</v>
      </c>
      <c r="M33" s="11">
        <v>4714</v>
      </c>
      <c r="N33" s="9">
        <v>3179</v>
      </c>
      <c r="O33" s="10">
        <v>0.112942764770668</v>
      </c>
      <c r="P33" s="11">
        <v>573</v>
      </c>
      <c r="Q33" s="9">
        <v>314</v>
      </c>
      <c r="R33" s="10">
        <v>9.8773199119219904E-2</v>
      </c>
      <c r="S33" s="10">
        <v>1.1155718193768401E-2</v>
      </c>
      <c r="T33" s="10">
        <v>2.035740931538E-2</v>
      </c>
      <c r="U33" s="10">
        <v>0.121552821383114</v>
      </c>
      <c r="V33" s="12">
        <v>0</v>
      </c>
      <c r="W33" s="13"/>
      <c r="X33" s="3"/>
      <c r="Y33" s="3"/>
    </row>
    <row r="34" spans="1:25">
      <c r="A34" s="137"/>
      <c r="B34" s="137"/>
      <c r="C34" s="79"/>
      <c r="D34" s="75" t="s">
        <v>132</v>
      </c>
      <c r="E34" s="8">
        <v>44342.416885729202</v>
      </c>
      <c r="F34" s="43" t="s">
        <v>76</v>
      </c>
      <c r="G34" s="44">
        <v>2</v>
      </c>
      <c r="H34" s="45">
        <f t="shared" si="8"/>
        <v>3.4904013961605585E-3</v>
      </c>
      <c r="I34" s="45">
        <f t="shared" si="9"/>
        <v>7.1055529896614207E-5</v>
      </c>
      <c r="J34" s="9">
        <v>41103</v>
      </c>
      <c r="K34" s="9">
        <v>28147</v>
      </c>
      <c r="L34" s="10">
        <v>0.68479186434080197</v>
      </c>
      <c r="M34" s="11">
        <v>4714</v>
      </c>
      <c r="N34" s="9">
        <v>3179</v>
      </c>
      <c r="O34" s="10">
        <v>0.112942764770668</v>
      </c>
      <c r="P34" s="11">
        <v>573</v>
      </c>
      <c r="Q34" s="9">
        <v>314</v>
      </c>
      <c r="R34" s="10">
        <v>9.8773199119219904E-2</v>
      </c>
      <c r="S34" s="10">
        <v>1.1155718193768401E-2</v>
      </c>
      <c r="T34" s="10">
        <v>2.035740931538E-2</v>
      </c>
      <c r="U34" s="10">
        <v>0.121552821383114</v>
      </c>
      <c r="V34" s="12">
        <v>0</v>
      </c>
      <c r="W34" s="13"/>
      <c r="X34" s="3"/>
      <c r="Y34" s="3"/>
    </row>
    <row r="35" spans="1:25">
      <c r="A35" s="137"/>
      <c r="B35" s="137"/>
      <c r="C35" s="79"/>
      <c r="D35" s="75" t="s">
        <v>132</v>
      </c>
      <c r="E35" s="8">
        <v>44342.416885729202</v>
      </c>
      <c r="F35" s="43" t="s">
        <v>51</v>
      </c>
      <c r="G35" s="44">
        <v>2</v>
      </c>
      <c r="H35" s="45">
        <f t="shared" si="8"/>
        <v>3.4904013961605585E-3</v>
      </c>
      <c r="I35" s="45">
        <f t="shared" si="9"/>
        <v>7.1055529896614207E-5</v>
      </c>
      <c r="J35" s="9">
        <v>41103</v>
      </c>
      <c r="K35" s="9">
        <v>28147</v>
      </c>
      <c r="L35" s="10">
        <v>0.68479186434080197</v>
      </c>
      <c r="M35" s="11">
        <v>4714</v>
      </c>
      <c r="N35" s="9">
        <v>3179</v>
      </c>
      <c r="O35" s="10">
        <v>0.112942764770668</v>
      </c>
      <c r="P35" s="11">
        <v>573</v>
      </c>
      <c r="Q35" s="9">
        <v>314</v>
      </c>
      <c r="R35" s="10">
        <v>9.8773199119219904E-2</v>
      </c>
      <c r="S35" s="10">
        <v>1.1155718193768401E-2</v>
      </c>
      <c r="T35" s="10">
        <v>2.035740931538E-2</v>
      </c>
      <c r="U35" s="10">
        <v>0.121552821383114</v>
      </c>
      <c r="V35" s="12">
        <v>0</v>
      </c>
      <c r="W35" s="13"/>
      <c r="X35" s="3"/>
      <c r="Y35" s="3"/>
    </row>
    <row r="36" spans="1:25">
      <c r="A36" s="137"/>
      <c r="B36" s="137"/>
      <c r="C36" s="79"/>
      <c r="D36" s="75" t="s">
        <v>132</v>
      </c>
      <c r="E36" s="8">
        <v>44342.416885729202</v>
      </c>
      <c r="F36" s="43" t="s">
        <v>91</v>
      </c>
      <c r="G36" s="44">
        <v>4</v>
      </c>
      <c r="H36" s="45">
        <f t="shared" si="8"/>
        <v>6.9808027923211171E-3</v>
      </c>
      <c r="I36" s="45">
        <f t="shared" si="9"/>
        <v>1.4211105979322841E-4</v>
      </c>
      <c r="J36" s="9">
        <v>41103</v>
      </c>
      <c r="K36" s="9">
        <v>28147</v>
      </c>
      <c r="L36" s="10">
        <v>0.68479186434080197</v>
      </c>
      <c r="M36" s="11">
        <v>4714</v>
      </c>
      <c r="N36" s="9">
        <v>3179</v>
      </c>
      <c r="O36" s="10">
        <v>0.112942764770668</v>
      </c>
      <c r="P36" s="11">
        <v>573</v>
      </c>
      <c r="Q36" s="9">
        <v>314</v>
      </c>
      <c r="R36" s="10">
        <v>9.8773199119219904E-2</v>
      </c>
      <c r="S36" s="10">
        <v>1.1155718193768401E-2</v>
      </c>
      <c r="T36" s="10">
        <v>2.035740931538E-2</v>
      </c>
      <c r="U36" s="10">
        <v>0.121552821383114</v>
      </c>
      <c r="V36" s="12">
        <v>0</v>
      </c>
      <c r="W36" s="13"/>
      <c r="X36" s="3"/>
      <c r="Y36" s="3"/>
    </row>
    <row r="37" spans="1:25">
      <c r="A37" s="137"/>
      <c r="B37" s="137"/>
      <c r="C37" s="79"/>
      <c r="D37" s="75" t="s">
        <v>132</v>
      </c>
      <c r="E37" s="8">
        <v>44342.416885729202</v>
      </c>
      <c r="F37" s="43" t="s">
        <v>52</v>
      </c>
      <c r="G37" s="44">
        <v>1</v>
      </c>
      <c r="H37" s="45">
        <f t="shared" si="8"/>
        <v>1.7452006980802793E-3</v>
      </c>
      <c r="I37" s="45">
        <f t="shared" si="9"/>
        <v>3.5527764948307104E-5</v>
      </c>
      <c r="J37" s="9">
        <v>41103</v>
      </c>
      <c r="K37" s="9">
        <v>28147</v>
      </c>
      <c r="L37" s="10">
        <v>0.68479186434080197</v>
      </c>
      <c r="M37" s="11">
        <v>4714</v>
      </c>
      <c r="N37" s="9">
        <v>3179</v>
      </c>
      <c r="O37" s="10">
        <v>0.112942764770668</v>
      </c>
      <c r="P37" s="11">
        <v>573</v>
      </c>
      <c r="Q37" s="9">
        <v>314</v>
      </c>
      <c r="R37" s="10">
        <v>9.8773199119219904E-2</v>
      </c>
      <c r="S37" s="10">
        <v>1.1155718193768401E-2</v>
      </c>
      <c r="T37" s="10">
        <v>2.035740931538E-2</v>
      </c>
      <c r="U37" s="10">
        <v>0.121552821383114</v>
      </c>
      <c r="V37" s="12">
        <v>0</v>
      </c>
      <c r="W37" s="13"/>
      <c r="X37" s="3"/>
      <c r="Y37" s="3"/>
    </row>
    <row r="38" spans="1:25">
      <c r="A38" s="137"/>
      <c r="B38" s="137"/>
      <c r="C38" s="79"/>
      <c r="D38" s="75" t="s">
        <v>132</v>
      </c>
      <c r="E38" s="8">
        <v>44342.416885729202</v>
      </c>
      <c r="F38" s="43" t="s">
        <v>142</v>
      </c>
      <c r="G38" s="44">
        <v>1</v>
      </c>
      <c r="H38" s="45">
        <f t="shared" si="8"/>
        <v>1.7452006980802793E-3</v>
      </c>
      <c r="I38" s="45">
        <f t="shared" si="9"/>
        <v>3.5527764948307104E-5</v>
      </c>
      <c r="J38" s="9">
        <v>41103</v>
      </c>
      <c r="K38" s="9">
        <v>28147</v>
      </c>
      <c r="L38" s="10">
        <v>0.68479186434080197</v>
      </c>
      <c r="M38" s="11">
        <v>4714</v>
      </c>
      <c r="N38" s="9">
        <v>3179</v>
      </c>
      <c r="O38" s="10">
        <v>0.112942764770668</v>
      </c>
      <c r="P38" s="11">
        <v>573</v>
      </c>
      <c r="Q38" s="9">
        <v>314</v>
      </c>
      <c r="R38" s="10">
        <v>9.8773199119219904E-2</v>
      </c>
      <c r="S38" s="10">
        <v>1.1155718193768401E-2</v>
      </c>
      <c r="T38" s="10">
        <v>2.035740931538E-2</v>
      </c>
      <c r="U38" s="10">
        <v>0.121552821383114</v>
      </c>
      <c r="V38" s="12">
        <v>0</v>
      </c>
      <c r="W38" s="13"/>
      <c r="X38" s="3"/>
      <c r="Y38" s="3"/>
    </row>
    <row r="39" spans="1:25">
      <c r="A39" s="137"/>
      <c r="B39" s="137"/>
      <c r="C39" s="143" t="s">
        <v>34</v>
      </c>
      <c r="D39" s="134"/>
      <c r="E39" s="76" t="s">
        <v>0</v>
      </c>
      <c r="F39" s="76"/>
      <c r="G39" s="76"/>
      <c r="H39" s="76"/>
      <c r="I39" s="76"/>
      <c r="J39" s="20">
        <v>164754</v>
      </c>
      <c r="K39" s="20">
        <v>113163</v>
      </c>
      <c r="L39" s="21">
        <v>0.68686041006591603</v>
      </c>
      <c r="M39" s="22">
        <v>19929</v>
      </c>
      <c r="N39" s="20">
        <v>13594</v>
      </c>
      <c r="O39" s="21">
        <v>0.120127603545328</v>
      </c>
      <c r="P39" s="22">
        <v>2004</v>
      </c>
      <c r="Q39" s="20">
        <v>1132</v>
      </c>
      <c r="R39" s="21">
        <v>8.32720317787259E-2</v>
      </c>
      <c r="S39" s="21">
        <v>1.00032696199288E-2</v>
      </c>
      <c r="T39" s="21">
        <v>1.7708968479096501E-2</v>
      </c>
      <c r="U39" s="21">
        <v>0.100556977269306</v>
      </c>
      <c r="V39" s="76" t="s">
        <v>0</v>
      </c>
      <c r="W39" s="76" t="s">
        <v>0</v>
      </c>
      <c r="X39" s="3"/>
      <c r="Y39" s="3"/>
    </row>
    <row r="40" spans="1:25" ht="20.399999999999999">
      <c r="A40" s="137"/>
      <c r="B40" s="137"/>
      <c r="C40" s="78" t="s">
        <v>63</v>
      </c>
      <c r="D40" s="75" t="s">
        <v>134</v>
      </c>
      <c r="E40" s="8">
        <v>44341.458748726902</v>
      </c>
      <c r="F40" s="8"/>
      <c r="G40" s="8"/>
      <c r="H40" s="8"/>
      <c r="I40" s="8"/>
      <c r="J40" s="9">
        <v>28044</v>
      </c>
      <c r="K40" s="9">
        <v>27602</v>
      </c>
      <c r="L40" s="10">
        <v>0.98423905291684499</v>
      </c>
      <c r="M40" s="11">
        <v>4151</v>
      </c>
      <c r="N40" s="9">
        <v>2985</v>
      </c>
      <c r="O40" s="10">
        <v>0.108144337366857</v>
      </c>
      <c r="P40" s="11">
        <v>138</v>
      </c>
      <c r="Q40" s="9">
        <v>88</v>
      </c>
      <c r="R40" s="10">
        <v>2.9480737018425501E-2</v>
      </c>
      <c r="S40" s="10">
        <v>3.1881747699442102E-3</v>
      </c>
      <c r="T40" s="10">
        <v>4.99963770741251E-3</v>
      </c>
      <c r="U40" s="10">
        <v>3.3245001204529001E-2</v>
      </c>
      <c r="V40" s="12">
        <v>0</v>
      </c>
      <c r="W40" s="13" t="s">
        <v>135</v>
      </c>
      <c r="X40" s="3"/>
      <c r="Y40" s="3"/>
    </row>
    <row r="41" spans="1:25" ht="26.4">
      <c r="A41" s="137"/>
      <c r="B41" s="137"/>
      <c r="C41" s="78"/>
      <c r="D41" s="75" t="s">
        <v>134</v>
      </c>
      <c r="E41" s="8">
        <v>44341.458748726902</v>
      </c>
      <c r="F41" s="43" t="s">
        <v>143</v>
      </c>
      <c r="G41" s="44">
        <v>12</v>
      </c>
      <c r="H41" s="45">
        <f>G41/P$40</f>
        <v>8.6956521739130432E-2</v>
      </c>
      <c r="I41" s="45">
        <f>+G41/K$40</f>
        <v>4.3475110499239188E-4</v>
      </c>
      <c r="J41" s="9">
        <v>28044</v>
      </c>
      <c r="K41" s="9">
        <v>27602</v>
      </c>
      <c r="L41" s="10">
        <v>0.98423905291684499</v>
      </c>
      <c r="M41" s="11">
        <v>4151</v>
      </c>
      <c r="N41" s="9">
        <v>2985</v>
      </c>
      <c r="O41" s="10">
        <v>0.108144337366857</v>
      </c>
      <c r="P41" s="11">
        <v>138</v>
      </c>
      <c r="Q41" s="9">
        <v>88</v>
      </c>
      <c r="R41" s="10">
        <v>2.9480737018425501E-2</v>
      </c>
      <c r="S41" s="10">
        <v>3.1881747699442102E-3</v>
      </c>
      <c r="T41" s="10">
        <v>4.99963770741251E-3</v>
      </c>
      <c r="U41" s="10">
        <v>3.3245001204529001E-2</v>
      </c>
      <c r="V41" s="12">
        <v>0</v>
      </c>
      <c r="W41" s="13"/>
      <c r="X41" s="3"/>
      <c r="Y41" s="3"/>
    </row>
    <row r="42" spans="1:25" ht="26.4">
      <c r="A42" s="137"/>
      <c r="B42" s="137"/>
      <c r="C42" s="78"/>
      <c r="D42" s="75" t="s">
        <v>134</v>
      </c>
      <c r="E42" s="8">
        <v>44341.458748726902</v>
      </c>
      <c r="F42" s="43" t="s">
        <v>144</v>
      </c>
      <c r="G42" s="44">
        <v>28</v>
      </c>
      <c r="H42" s="45">
        <f t="shared" ref="H42:H47" si="10">G42/P$40</f>
        <v>0.20289855072463769</v>
      </c>
      <c r="I42" s="45">
        <f t="shared" ref="I42:I47" si="11">+G42/K$40</f>
        <v>1.0144192449822477E-3</v>
      </c>
      <c r="J42" s="9">
        <v>28044</v>
      </c>
      <c r="K42" s="9">
        <v>27602</v>
      </c>
      <c r="L42" s="10">
        <v>0.98423905291684499</v>
      </c>
      <c r="M42" s="11">
        <v>4151</v>
      </c>
      <c r="N42" s="9">
        <v>2985</v>
      </c>
      <c r="O42" s="10">
        <v>0.108144337366857</v>
      </c>
      <c r="P42" s="11">
        <v>138</v>
      </c>
      <c r="Q42" s="9">
        <v>88</v>
      </c>
      <c r="R42" s="10">
        <v>2.9480737018425501E-2</v>
      </c>
      <c r="S42" s="10">
        <v>3.1881747699442102E-3</v>
      </c>
      <c r="T42" s="10">
        <v>4.99963770741251E-3</v>
      </c>
      <c r="U42" s="10">
        <v>3.3245001204529001E-2</v>
      </c>
      <c r="V42" s="12">
        <v>0</v>
      </c>
      <c r="W42" s="13"/>
      <c r="X42" s="3"/>
      <c r="Y42" s="3"/>
    </row>
    <row r="43" spans="1:25">
      <c r="A43" s="137"/>
      <c r="B43" s="137"/>
      <c r="C43" s="78"/>
      <c r="D43" s="75" t="s">
        <v>134</v>
      </c>
      <c r="E43" s="8">
        <v>44341.458748726902</v>
      </c>
      <c r="F43" s="43" t="s">
        <v>145</v>
      </c>
      <c r="G43" s="44">
        <v>1</v>
      </c>
      <c r="H43" s="45">
        <f t="shared" si="10"/>
        <v>7.246376811594203E-3</v>
      </c>
      <c r="I43" s="45">
        <f t="shared" si="11"/>
        <v>3.622925874936599E-5</v>
      </c>
      <c r="J43" s="9">
        <v>28044</v>
      </c>
      <c r="K43" s="9">
        <v>27602</v>
      </c>
      <c r="L43" s="10">
        <v>0.98423905291684499</v>
      </c>
      <c r="M43" s="11">
        <v>4151</v>
      </c>
      <c r="N43" s="9">
        <v>2985</v>
      </c>
      <c r="O43" s="10">
        <v>0.108144337366857</v>
      </c>
      <c r="P43" s="11">
        <v>138</v>
      </c>
      <c r="Q43" s="9">
        <v>88</v>
      </c>
      <c r="R43" s="10">
        <v>2.9480737018425501E-2</v>
      </c>
      <c r="S43" s="10">
        <v>3.1881747699442102E-3</v>
      </c>
      <c r="T43" s="10">
        <v>4.99963770741251E-3</v>
      </c>
      <c r="U43" s="10">
        <v>3.3245001204529001E-2</v>
      </c>
      <c r="V43" s="12">
        <v>0</v>
      </c>
      <c r="W43" s="13"/>
      <c r="X43" s="3"/>
      <c r="Y43" s="3"/>
    </row>
    <row r="44" spans="1:25" ht="26.4">
      <c r="A44" s="137"/>
      <c r="B44" s="137"/>
      <c r="C44" s="78"/>
      <c r="D44" s="75" t="s">
        <v>134</v>
      </c>
      <c r="E44" s="8">
        <v>44341.458748726902</v>
      </c>
      <c r="F44" s="43" t="s">
        <v>146</v>
      </c>
      <c r="G44" s="44">
        <v>11</v>
      </c>
      <c r="H44" s="45">
        <f t="shared" si="10"/>
        <v>7.9710144927536225E-2</v>
      </c>
      <c r="I44" s="45">
        <f t="shared" si="11"/>
        <v>3.9852184624302589E-4</v>
      </c>
      <c r="J44" s="9">
        <v>28044</v>
      </c>
      <c r="K44" s="9">
        <v>27602</v>
      </c>
      <c r="L44" s="10">
        <v>0.98423905291684499</v>
      </c>
      <c r="M44" s="11">
        <v>4151</v>
      </c>
      <c r="N44" s="9">
        <v>2985</v>
      </c>
      <c r="O44" s="10">
        <v>0.108144337366857</v>
      </c>
      <c r="P44" s="11">
        <v>138</v>
      </c>
      <c r="Q44" s="9">
        <v>88</v>
      </c>
      <c r="R44" s="10">
        <v>2.9480737018425501E-2</v>
      </c>
      <c r="S44" s="10">
        <v>3.1881747699442102E-3</v>
      </c>
      <c r="T44" s="10">
        <v>4.99963770741251E-3</v>
      </c>
      <c r="U44" s="10">
        <v>3.3245001204529001E-2</v>
      </c>
      <c r="V44" s="12">
        <v>0</v>
      </c>
      <c r="W44" s="13"/>
      <c r="X44" s="3"/>
      <c r="Y44" s="3"/>
    </row>
    <row r="45" spans="1:25" ht="26.4">
      <c r="A45" s="137"/>
      <c r="B45" s="137"/>
      <c r="C45" s="78"/>
      <c r="D45" s="75" t="s">
        <v>134</v>
      </c>
      <c r="E45" s="8">
        <v>44341.458748726902</v>
      </c>
      <c r="F45" s="43" t="s">
        <v>147</v>
      </c>
      <c r="G45" s="44">
        <v>22</v>
      </c>
      <c r="H45" s="45">
        <f t="shared" si="10"/>
        <v>0.15942028985507245</v>
      </c>
      <c r="I45" s="45">
        <f t="shared" si="11"/>
        <v>7.9704369248605178E-4</v>
      </c>
      <c r="J45" s="9">
        <v>28044</v>
      </c>
      <c r="K45" s="9">
        <v>27602</v>
      </c>
      <c r="L45" s="10">
        <v>0.98423905291684499</v>
      </c>
      <c r="M45" s="11">
        <v>4151</v>
      </c>
      <c r="N45" s="9">
        <v>2985</v>
      </c>
      <c r="O45" s="10">
        <v>0.108144337366857</v>
      </c>
      <c r="P45" s="11">
        <v>138</v>
      </c>
      <c r="Q45" s="9">
        <v>88</v>
      </c>
      <c r="R45" s="10">
        <v>2.9480737018425501E-2</v>
      </c>
      <c r="S45" s="10">
        <v>3.1881747699442102E-3</v>
      </c>
      <c r="T45" s="10">
        <v>4.99963770741251E-3</v>
      </c>
      <c r="U45" s="10">
        <v>3.3245001204529001E-2</v>
      </c>
      <c r="V45" s="12">
        <v>0</v>
      </c>
      <c r="W45" s="13"/>
      <c r="X45" s="3"/>
      <c r="Y45" s="3"/>
    </row>
    <row r="46" spans="1:25" ht="26.4">
      <c r="A46" s="137"/>
      <c r="B46" s="137"/>
      <c r="C46" s="78"/>
      <c r="D46" s="75" t="s">
        <v>134</v>
      </c>
      <c r="E46" s="8">
        <v>44341.458748726902</v>
      </c>
      <c r="F46" s="43" t="s">
        <v>148</v>
      </c>
      <c r="G46" s="44">
        <v>20</v>
      </c>
      <c r="H46" s="45">
        <f t="shared" si="10"/>
        <v>0.14492753623188406</v>
      </c>
      <c r="I46" s="45">
        <f t="shared" si="11"/>
        <v>7.245851749873198E-4</v>
      </c>
      <c r="J46" s="9">
        <v>28044</v>
      </c>
      <c r="K46" s="9">
        <v>27602</v>
      </c>
      <c r="L46" s="10">
        <v>0.98423905291684499</v>
      </c>
      <c r="M46" s="11">
        <v>4151</v>
      </c>
      <c r="N46" s="9">
        <v>2985</v>
      </c>
      <c r="O46" s="10">
        <v>0.108144337366857</v>
      </c>
      <c r="P46" s="11">
        <v>138</v>
      </c>
      <c r="Q46" s="9">
        <v>88</v>
      </c>
      <c r="R46" s="10">
        <v>2.9480737018425501E-2</v>
      </c>
      <c r="S46" s="10">
        <v>3.1881747699442102E-3</v>
      </c>
      <c r="T46" s="10">
        <v>4.99963770741251E-3</v>
      </c>
      <c r="U46" s="10">
        <v>3.3245001204529001E-2</v>
      </c>
      <c r="V46" s="12">
        <v>0</v>
      </c>
      <c r="W46" s="13"/>
      <c r="X46" s="3"/>
      <c r="Y46" s="3"/>
    </row>
    <row r="47" spans="1:25">
      <c r="A47" s="137"/>
      <c r="B47" s="137"/>
      <c r="C47" s="78"/>
      <c r="D47" s="75" t="s">
        <v>134</v>
      </c>
      <c r="E47" s="8">
        <v>44341.458748726902</v>
      </c>
      <c r="F47" s="43" t="s">
        <v>149</v>
      </c>
      <c r="G47" s="44">
        <v>9</v>
      </c>
      <c r="H47" s="45">
        <f t="shared" si="10"/>
        <v>6.5217391304347824E-2</v>
      </c>
      <c r="I47" s="45">
        <f t="shared" si="11"/>
        <v>3.2606332874429391E-4</v>
      </c>
      <c r="J47" s="9">
        <v>28044</v>
      </c>
      <c r="K47" s="9">
        <v>27602</v>
      </c>
      <c r="L47" s="10">
        <v>0.98423905291684499</v>
      </c>
      <c r="M47" s="11">
        <v>4151</v>
      </c>
      <c r="N47" s="9">
        <v>2985</v>
      </c>
      <c r="O47" s="10">
        <v>0.108144337366857</v>
      </c>
      <c r="P47" s="11">
        <v>138</v>
      </c>
      <c r="Q47" s="9">
        <v>88</v>
      </c>
      <c r="R47" s="10">
        <v>2.9480737018425501E-2</v>
      </c>
      <c r="S47" s="10">
        <v>3.1881747699442102E-3</v>
      </c>
      <c r="T47" s="10">
        <v>4.99963770741251E-3</v>
      </c>
      <c r="U47" s="10">
        <v>3.3245001204529001E-2</v>
      </c>
      <c r="V47" s="12">
        <v>0</v>
      </c>
      <c r="W47" s="13"/>
      <c r="X47" s="3"/>
      <c r="Y47" s="3"/>
    </row>
    <row r="48" spans="1:25">
      <c r="A48" s="137"/>
      <c r="B48" s="137"/>
      <c r="C48" s="143" t="s">
        <v>66</v>
      </c>
      <c r="D48" s="134"/>
      <c r="E48" s="76" t="s">
        <v>0</v>
      </c>
      <c r="F48" s="76"/>
      <c r="G48" s="76"/>
      <c r="H48" s="76"/>
      <c r="I48" s="76"/>
      <c r="J48" s="20">
        <v>28044</v>
      </c>
      <c r="K48" s="20">
        <v>27602</v>
      </c>
      <c r="L48" s="21">
        <v>0.98423905291684499</v>
      </c>
      <c r="M48" s="22">
        <v>4151</v>
      </c>
      <c r="N48" s="20">
        <v>2985</v>
      </c>
      <c r="O48" s="21">
        <v>0.108144337366857</v>
      </c>
      <c r="P48" s="22">
        <v>138</v>
      </c>
      <c r="Q48" s="20">
        <v>88</v>
      </c>
      <c r="R48" s="21">
        <v>2.9480737018425501E-2</v>
      </c>
      <c r="S48" s="21">
        <v>3.1881747699442102E-3</v>
      </c>
      <c r="T48" s="21">
        <v>4.99963770741251E-3</v>
      </c>
      <c r="U48" s="21">
        <v>3.3245001204529001E-2</v>
      </c>
      <c r="V48" s="76" t="s">
        <v>0</v>
      </c>
      <c r="W48" s="76" t="s">
        <v>0</v>
      </c>
      <c r="X48" s="3"/>
      <c r="Y48" s="3"/>
    </row>
    <row r="49" spans="1:25" ht="20.399999999999999">
      <c r="A49" s="137"/>
      <c r="B49" s="137"/>
      <c r="C49" s="78" t="s">
        <v>35</v>
      </c>
      <c r="D49" s="75" t="s">
        <v>136</v>
      </c>
      <c r="E49" s="8">
        <v>44326.3754158218</v>
      </c>
      <c r="F49" s="8"/>
      <c r="G49" s="8"/>
      <c r="H49" s="8"/>
      <c r="I49" s="8"/>
      <c r="J49" s="9">
        <v>15614</v>
      </c>
      <c r="K49" s="9">
        <v>15578</v>
      </c>
      <c r="L49" s="10">
        <v>0.99769437684129603</v>
      </c>
      <c r="M49" s="11">
        <v>7359</v>
      </c>
      <c r="N49" s="9">
        <v>5479</v>
      </c>
      <c r="O49" s="10">
        <v>0.35171395557837998</v>
      </c>
      <c r="P49" s="11">
        <v>1916</v>
      </c>
      <c r="Q49" s="9">
        <v>1704</v>
      </c>
      <c r="R49" s="10">
        <v>0.31100565796678198</v>
      </c>
      <c r="S49" s="10">
        <v>0.109385030170754</v>
      </c>
      <c r="T49" s="10">
        <v>0.12299396584927499</v>
      </c>
      <c r="U49" s="10">
        <v>0.26036146215518402</v>
      </c>
      <c r="V49" s="12">
        <v>0</v>
      </c>
      <c r="W49" s="13" t="s">
        <v>137</v>
      </c>
      <c r="X49" s="3"/>
      <c r="Y49" s="3"/>
    </row>
    <row r="50" spans="1:25">
      <c r="A50" s="137"/>
      <c r="B50" s="137"/>
      <c r="C50" s="143" t="s">
        <v>38</v>
      </c>
      <c r="D50" s="134"/>
      <c r="E50" s="76" t="s">
        <v>0</v>
      </c>
      <c r="F50" s="76"/>
      <c r="G50" s="76"/>
      <c r="H50" s="76"/>
      <c r="I50" s="76"/>
      <c r="J50" s="20">
        <v>15614</v>
      </c>
      <c r="K50" s="20">
        <v>15578</v>
      </c>
      <c r="L50" s="21">
        <v>0.99769437684129603</v>
      </c>
      <c r="M50" s="22">
        <v>7359</v>
      </c>
      <c r="N50" s="20">
        <v>5479</v>
      </c>
      <c r="O50" s="21">
        <v>0.35171395557837998</v>
      </c>
      <c r="P50" s="22">
        <v>1916</v>
      </c>
      <c r="Q50" s="20">
        <v>1704</v>
      </c>
      <c r="R50" s="21">
        <v>0.31100565796678198</v>
      </c>
      <c r="S50" s="21">
        <v>0.109385030170754</v>
      </c>
      <c r="T50" s="21">
        <v>0.12299396584927499</v>
      </c>
      <c r="U50" s="21">
        <v>0.26036146215518402</v>
      </c>
      <c r="V50" s="76" t="s">
        <v>0</v>
      </c>
      <c r="W50" s="76" t="s">
        <v>0</v>
      </c>
      <c r="X50" s="3"/>
      <c r="Y50" s="3"/>
    </row>
    <row r="51" spans="1:25" ht="20.399999999999999">
      <c r="A51" s="137"/>
      <c r="B51" s="137"/>
      <c r="C51" s="78" t="s">
        <v>39</v>
      </c>
      <c r="D51" s="75" t="s">
        <v>138</v>
      </c>
      <c r="E51" s="8">
        <v>44344.375426469902</v>
      </c>
      <c r="F51" s="8"/>
      <c r="G51" s="8"/>
      <c r="H51" s="8"/>
      <c r="I51" s="8"/>
      <c r="J51" s="9">
        <v>19664</v>
      </c>
      <c r="K51" s="9">
        <v>19138</v>
      </c>
      <c r="L51" s="10">
        <v>0.97325061025223802</v>
      </c>
      <c r="M51" s="11">
        <v>5086</v>
      </c>
      <c r="N51" s="9">
        <v>3727</v>
      </c>
      <c r="O51" s="10">
        <v>0.19474344236597299</v>
      </c>
      <c r="P51" s="11">
        <v>1497</v>
      </c>
      <c r="Q51" s="9">
        <v>1223</v>
      </c>
      <c r="R51" s="10">
        <v>0.32814596189965101</v>
      </c>
      <c r="S51" s="10">
        <v>6.3904274218831603E-2</v>
      </c>
      <c r="T51" s="10">
        <v>7.8221339742919893E-2</v>
      </c>
      <c r="U51" s="10">
        <v>0.294337396775462</v>
      </c>
      <c r="V51" s="12">
        <v>0</v>
      </c>
      <c r="W51" s="13" t="s">
        <v>139</v>
      </c>
      <c r="X51" s="3"/>
      <c r="Y51" s="3"/>
    </row>
    <row r="52" spans="1:25">
      <c r="A52" s="137"/>
      <c r="B52" s="137"/>
      <c r="C52" s="78"/>
      <c r="D52" s="75" t="s">
        <v>138</v>
      </c>
      <c r="E52" s="8">
        <v>44344.375426469902</v>
      </c>
      <c r="F52" s="43" t="s">
        <v>54</v>
      </c>
      <c r="G52" s="44">
        <v>9</v>
      </c>
      <c r="H52" s="45">
        <f>G52/P$52</f>
        <v>6.0120240480961923E-3</v>
      </c>
      <c r="I52" s="45">
        <f>+G52/K$52</f>
        <v>4.7026857560873654E-4</v>
      </c>
      <c r="J52" s="9">
        <v>19664</v>
      </c>
      <c r="K52" s="9">
        <v>19138</v>
      </c>
      <c r="L52" s="10">
        <v>0.97325061025223802</v>
      </c>
      <c r="M52" s="11">
        <v>5086</v>
      </c>
      <c r="N52" s="9">
        <v>3727</v>
      </c>
      <c r="O52" s="10">
        <v>0.19474344236597299</v>
      </c>
      <c r="P52" s="11">
        <v>1497</v>
      </c>
      <c r="Q52" s="9">
        <v>1223</v>
      </c>
      <c r="R52" s="10">
        <v>0.32814596189965101</v>
      </c>
      <c r="S52" s="10">
        <v>6.3904274218831603E-2</v>
      </c>
      <c r="T52" s="10">
        <v>7.8221339742919893E-2</v>
      </c>
      <c r="U52" s="10">
        <v>0.294337396775462</v>
      </c>
      <c r="V52" s="12">
        <v>0</v>
      </c>
      <c r="W52" s="13"/>
      <c r="X52" s="3"/>
      <c r="Y52" s="3"/>
    </row>
    <row r="53" spans="1:25">
      <c r="A53" s="137"/>
      <c r="B53" s="138"/>
      <c r="C53" s="143" t="s">
        <v>42</v>
      </c>
      <c r="D53" s="134"/>
      <c r="E53" s="76" t="s">
        <v>0</v>
      </c>
      <c r="F53" s="76"/>
      <c r="G53" s="76"/>
      <c r="H53" s="76"/>
      <c r="I53" s="76"/>
      <c r="J53" s="20">
        <v>19664</v>
      </c>
      <c r="K53" s="20">
        <v>19138</v>
      </c>
      <c r="L53" s="21">
        <v>0.97325061025223802</v>
      </c>
      <c r="M53" s="22">
        <v>5086</v>
      </c>
      <c r="N53" s="20">
        <v>3727</v>
      </c>
      <c r="O53" s="21">
        <v>0.19474344236597299</v>
      </c>
      <c r="P53" s="22">
        <v>1497</v>
      </c>
      <c r="Q53" s="20">
        <v>1223</v>
      </c>
      <c r="R53" s="21">
        <v>0.32814596189965101</v>
      </c>
      <c r="S53" s="21">
        <v>6.3904274218831603E-2</v>
      </c>
      <c r="T53" s="21">
        <v>7.8221339742919893E-2</v>
      </c>
      <c r="U53" s="21">
        <v>0.294337396775462</v>
      </c>
      <c r="V53" s="76" t="s">
        <v>0</v>
      </c>
      <c r="W53" s="76" t="s">
        <v>0</v>
      </c>
      <c r="X53" s="3"/>
      <c r="Y53" s="3"/>
    </row>
    <row r="54" spans="1:25">
      <c r="A54" s="138"/>
      <c r="B54" s="145" t="s">
        <v>140</v>
      </c>
      <c r="C54" s="144"/>
      <c r="D54" s="134"/>
      <c r="E54" s="24" t="s">
        <v>0</v>
      </c>
      <c r="F54" s="24"/>
      <c r="G54" s="24"/>
      <c r="H54" s="24"/>
      <c r="I54" s="24"/>
      <c r="J54" s="25">
        <v>228076</v>
      </c>
      <c r="K54" s="25">
        <v>175481</v>
      </c>
      <c r="L54" s="26">
        <v>0.76939704309089996</v>
      </c>
      <c r="M54" s="27">
        <v>36525</v>
      </c>
      <c r="N54" s="25">
        <v>25785</v>
      </c>
      <c r="O54" s="26">
        <v>0.14693898484736201</v>
      </c>
      <c r="P54" s="27">
        <v>5555</v>
      </c>
      <c r="Q54" s="25">
        <v>4147</v>
      </c>
      <c r="R54" s="26">
        <v>0.160829939887532</v>
      </c>
      <c r="S54" s="26">
        <v>2.36321881001362E-2</v>
      </c>
      <c r="T54" s="26">
        <v>3.1655848781349499E-2</v>
      </c>
      <c r="U54" s="26">
        <v>0.15208761122518799</v>
      </c>
      <c r="V54" s="24" t="s">
        <v>0</v>
      </c>
      <c r="W54" s="24" t="s">
        <v>0</v>
      </c>
      <c r="X54" s="3"/>
      <c r="Y54" s="3"/>
    </row>
    <row r="55" spans="1:25">
      <c r="A55" s="146" t="s">
        <v>72</v>
      </c>
      <c r="B55" s="144"/>
      <c r="C55" s="144"/>
      <c r="D55" s="134"/>
      <c r="E55" s="73" t="s">
        <v>0</v>
      </c>
      <c r="F55" s="73"/>
      <c r="G55" s="73"/>
      <c r="H55" s="73"/>
      <c r="I55" s="73"/>
      <c r="J55" s="29">
        <v>228076</v>
      </c>
      <c r="K55" s="29">
        <v>175481</v>
      </c>
      <c r="L55" s="30">
        <v>0.76939704309089996</v>
      </c>
      <c r="M55" s="31">
        <v>36525</v>
      </c>
      <c r="N55" s="29">
        <v>25785</v>
      </c>
      <c r="O55" s="30">
        <v>0.14693898484736201</v>
      </c>
      <c r="P55" s="31">
        <v>5555</v>
      </c>
      <c r="Q55" s="29">
        <v>4147</v>
      </c>
      <c r="R55" s="30">
        <v>0.160829939887532</v>
      </c>
      <c r="S55" s="30">
        <v>2.36321881001362E-2</v>
      </c>
      <c r="T55" s="30">
        <v>3.1655848781349499E-2</v>
      </c>
      <c r="U55" s="30">
        <v>0.15208761122518799</v>
      </c>
      <c r="V55" s="73" t="s">
        <v>0</v>
      </c>
      <c r="W55" s="73" t="s">
        <v>0</v>
      </c>
      <c r="X55" s="3"/>
      <c r="Y55" s="3"/>
    </row>
    <row r="56" spans="1:25">
      <c r="A56" s="147" t="s">
        <v>73</v>
      </c>
      <c r="B56" s="144"/>
      <c r="C56" s="144"/>
      <c r="D56" s="134"/>
      <c r="E56" s="74" t="s">
        <v>0</v>
      </c>
      <c r="F56" s="74"/>
      <c r="G56" s="74"/>
      <c r="H56" s="74"/>
      <c r="I56" s="74"/>
      <c r="J56" s="33">
        <v>228076</v>
      </c>
      <c r="K56" s="33">
        <v>175481</v>
      </c>
      <c r="L56" s="34">
        <v>0.76939704309089996</v>
      </c>
      <c r="M56" s="35">
        <v>36525</v>
      </c>
      <c r="N56" s="33">
        <v>25785</v>
      </c>
      <c r="O56" s="34">
        <v>0.14693898484736201</v>
      </c>
      <c r="P56" s="35">
        <v>5555</v>
      </c>
      <c r="Q56" s="33">
        <v>4147</v>
      </c>
      <c r="R56" s="34">
        <v>0.160829939887532</v>
      </c>
      <c r="S56" s="34">
        <v>2.36321881001362E-2</v>
      </c>
      <c r="T56" s="34">
        <v>3.1655848781349499E-2</v>
      </c>
      <c r="U56" s="34">
        <v>0.15208761122518799</v>
      </c>
      <c r="V56" s="74" t="s">
        <v>0</v>
      </c>
      <c r="W56" s="74" t="s">
        <v>0</v>
      </c>
      <c r="X56" s="3"/>
      <c r="Y56" s="3"/>
    </row>
    <row r="57" spans="1:25" ht="0" hidden="1" customHeight="1"/>
  </sheetData>
  <autoFilter ref="B3:W3" xr:uid="{00000000-0009-0000-0000-000004000000}"/>
  <mergeCells count="11">
    <mergeCell ref="A55:D55"/>
    <mergeCell ref="A56:D56"/>
    <mergeCell ref="A2:E2"/>
    <mergeCell ref="A4:A54"/>
    <mergeCell ref="B4:B53"/>
    <mergeCell ref="C4:C31"/>
    <mergeCell ref="C39:D39"/>
    <mergeCell ref="C48:D48"/>
    <mergeCell ref="C50:D50"/>
    <mergeCell ref="C53:D53"/>
    <mergeCell ref="B54:D54"/>
  </mergeCells>
  <hyperlinks>
    <hyperlink ref="D4" r:id="rId1" xr:uid="{00000000-0004-0000-0400-000000000000}"/>
    <hyperlink ref="D13" r:id="rId2" xr:uid="{00000000-0004-0000-0400-000001000000}"/>
    <hyperlink ref="D22" r:id="rId3" xr:uid="{00000000-0004-0000-0400-000002000000}"/>
    <hyperlink ref="D31" r:id="rId4" xr:uid="{00000000-0004-0000-0400-000003000000}"/>
    <hyperlink ref="D40" r:id="rId5" xr:uid="{00000000-0004-0000-0400-000004000000}"/>
    <hyperlink ref="D49" r:id="rId6" xr:uid="{00000000-0004-0000-0400-000005000000}"/>
    <hyperlink ref="D51" r:id="rId7" xr:uid="{00000000-0004-0000-0400-000006000000}"/>
    <hyperlink ref="D5" r:id="rId8" xr:uid="{00000000-0004-0000-0400-000007000000}"/>
    <hyperlink ref="D6" r:id="rId9" xr:uid="{00000000-0004-0000-0400-000008000000}"/>
    <hyperlink ref="D7" r:id="rId10" xr:uid="{00000000-0004-0000-0400-000009000000}"/>
    <hyperlink ref="D8" r:id="rId11" xr:uid="{00000000-0004-0000-0400-00000A000000}"/>
    <hyperlink ref="D9" r:id="rId12" xr:uid="{00000000-0004-0000-0400-00000B000000}"/>
    <hyperlink ref="D10" r:id="rId13" xr:uid="{00000000-0004-0000-0400-00000C000000}"/>
    <hyperlink ref="D11" r:id="rId14" xr:uid="{00000000-0004-0000-0400-00000D000000}"/>
    <hyperlink ref="D14" r:id="rId15" xr:uid="{00000000-0004-0000-0400-00000E000000}"/>
    <hyperlink ref="D15" r:id="rId16" xr:uid="{00000000-0004-0000-0400-00000F000000}"/>
    <hyperlink ref="D16" r:id="rId17" xr:uid="{00000000-0004-0000-0400-000010000000}"/>
    <hyperlink ref="D17" r:id="rId18" xr:uid="{00000000-0004-0000-0400-000011000000}"/>
    <hyperlink ref="D18" r:id="rId19" xr:uid="{00000000-0004-0000-0400-000012000000}"/>
    <hyperlink ref="D19" r:id="rId20" xr:uid="{00000000-0004-0000-0400-000013000000}"/>
    <hyperlink ref="D20" r:id="rId21" xr:uid="{00000000-0004-0000-0400-000014000000}"/>
    <hyperlink ref="D23" r:id="rId22" xr:uid="{00000000-0004-0000-0400-000015000000}"/>
    <hyperlink ref="D24" r:id="rId23" xr:uid="{00000000-0004-0000-0400-000016000000}"/>
    <hyperlink ref="D25" r:id="rId24" xr:uid="{00000000-0004-0000-0400-000017000000}"/>
    <hyperlink ref="D26" r:id="rId25" xr:uid="{00000000-0004-0000-0400-000018000000}"/>
    <hyperlink ref="D27" r:id="rId26" xr:uid="{00000000-0004-0000-0400-000019000000}"/>
    <hyperlink ref="D28" r:id="rId27" xr:uid="{00000000-0004-0000-0400-00001A000000}"/>
    <hyperlink ref="D29" r:id="rId28" xr:uid="{00000000-0004-0000-0400-00001B000000}"/>
    <hyperlink ref="D32" r:id="rId29" xr:uid="{00000000-0004-0000-0400-00001C000000}"/>
    <hyperlink ref="D33" r:id="rId30" xr:uid="{00000000-0004-0000-0400-00001D000000}"/>
    <hyperlink ref="D34" r:id="rId31" xr:uid="{00000000-0004-0000-0400-00001E000000}"/>
    <hyperlink ref="D35" r:id="rId32" xr:uid="{00000000-0004-0000-0400-00001F000000}"/>
    <hyperlink ref="D36" r:id="rId33" xr:uid="{00000000-0004-0000-0400-000020000000}"/>
    <hyperlink ref="D37" r:id="rId34" xr:uid="{00000000-0004-0000-0400-000021000000}"/>
    <hyperlink ref="D38" r:id="rId35" xr:uid="{00000000-0004-0000-0400-000022000000}"/>
    <hyperlink ref="D41" r:id="rId36" xr:uid="{00000000-0004-0000-0400-000023000000}"/>
    <hyperlink ref="D42" r:id="rId37" xr:uid="{00000000-0004-0000-0400-000024000000}"/>
    <hyperlink ref="D43" r:id="rId38" xr:uid="{00000000-0004-0000-0400-000025000000}"/>
    <hyperlink ref="D44" r:id="rId39" xr:uid="{00000000-0004-0000-0400-000026000000}"/>
    <hyperlink ref="D45" r:id="rId40" xr:uid="{00000000-0004-0000-0400-000027000000}"/>
    <hyperlink ref="D46" r:id="rId41" xr:uid="{00000000-0004-0000-0400-000028000000}"/>
    <hyperlink ref="D47" r:id="rId42" xr:uid="{00000000-0004-0000-0400-000029000000}"/>
    <hyperlink ref="D52" r:id="rId43" xr:uid="{00000000-0004-0000-0400-00002A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4"/>
  <sheetViews>
    <sheetView topLeftCell="B1" workbookViewId="0">
      <selection activeCell="F49" sqref="F49:I49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5" width="9.5546875" style="2" customWidth="1"/>
    <col min="6" max="6" width="10.6640625" style="2" customWidth="1"/>
    <col min="7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25" width="255" style="2" customWidth="1"/>
    <col min="26" max="16384" width="9.109375" style="2"/>
  </cols>
  <sheetData>
    <row r="1" spans="1:25" ht="0.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s="42" customFormat="1" ht="42" customHeight="1">
      <c r="A2" s="131" t="s">
        <v>167</v>
      </c>
      <c r="B2" s="132"/>
      <c r="C2" s="132"/>
      <c r="D2" s="132"/>
      <c r="E2" s="132"/>
      <c r="F2" s="40" t="s">
        <v>0</v>
      </c>
      <c r="G2" s="40"/>
      <c r="H2" s="40"/>
      <c r="I2" s="40"/>
      <c r="J2" s="40"/>
      <c r="K2" s="40" t="s">
        <v>0</v>
      </c>
      <c r="L2" s="40" t="s">
        <v>0</v>
      </c>
      <c r="M2" s="40" t="s">
        <v>0</v>
      </c>
      <c r="N2" s="41" t="s">
        <v>0</v>
      </c>
      <c r="O2" s="40" t="s">
        <v>0</v>
      </c>
      <c r="P2" s="41" t="s">
        <v>0</v>
      </c>
      <c r="Q2" s="41" t="s">
        <v>0</v>
      </c>
      <c r="R2" s="40" t="s">
        <v>0</v>
      </c>
      <c r="S2" s="41" t="s">
        <v>0</v>
      </c>
      <c r="T2" s="41" t="s">
        <v>0</v>
      </c>
      <c r="U2" s="41" t="s">
        <v>0</v>
      </c>
      <c r="V2" s="41" t="s">
        <v>0</v>
      </c>
      <c r="W2" s="40" t="s">
        <v>0</v>
      </c>
      <c r="X2" s="40" t="s">
        <v>0</v>
      </c>
    </row>
    <row r="3" spans="1:25" ht="31.8">
      <c r="A3" s="84" t="s">
        <v>1</v>
      </c>
      <c r="B3" s="5" t="s">
        <v>2</v>
      </c>
      <c r="C3" s="84" t="s">
        <v>3</v>
      </c>
      <c r="D3" s="84" t="s">
        <v>4</v>
      </c>
      <c r="E3" s="5" t="s">
        <v>5</v>
      </c>
      <c r="F3" s="37" t="s">
        <v>46</v>
      </c>
      <c r="G3" s="38" t="s">
        <v>47</v>
      </c>
      <c r="H3" s="39" t="s">
        <v>48</v>
      </c>
      <c r="I3" s="39" t="s">
        <v>49</v>
      </c>
      <c r="J3" s="5" t="s">
        <v>6</v>
      </c>
      <c r="K3" s="5" t="s">
        <v>7</v>
      </c>
      <c r="L3" s="5" t="s">
        <v>8</v>
      </c>
      <c r="M3" s="5" t="s">
        <v>11</v>
      </c>
      <c r="N3" s="5" t="s">
        <v>9</v>
      </c>
      <c r="O3" s="5" t="s">
        <v>10</v>
      </c>
      <c r="P3" s="5" t="s">
        <v>15</v>
      </c>
      <c r="Q3" s="5" t="s">
        <v>12</v>
      </c>
      <c r="R3" s="5" t="s">
        <v>14</v>
      </c>
      <c r="S3" s="5" t="s">
        <v>13</v>
      </c>
      <c r="T3" s="5" t="s">
        <v>16</v>
      </c>
      <c r="U3" s="5" t="s">
        <v>17</v>
      </c>
      <c r="V3" s="5" t="s">
        <v>20</v>
      </c>
      <c r="W3" s="5" t="s">
        <v>21</v>
      </c>
      <c r="X3" s="3"/>
      <c r="Y3" s="3"/>
    </row>
    <row r="4" spans="1:25" ht="20.399999999999999">
      <c r="A4" s="135" t="s">
        <v>22</v>
      </c>
      <c r="B4" s="139">
        <v>44348</v>
      </c>
      <c r="C4" s="135" t="s">
        <v>23</v>
      </c>
      <c r="D4" s="83" t="s">
        <v>150</v>
      </c>
      <c r="E4" s="8">
        <v>44349.375499733796</v>
      </c>
      <c r="F4" s="8"/>
      <c r="G4" s="8"/>
      <c r="H4" s="8"/>
      <c r="I4" s="8"/>
      <c r="J4" s="9">
        <v>41048</v>
      </c>
      <c r="K4" s="9">
        <v>30308</v>
      </c>
      <c r="L4" s="10">
        <v>0.73835509647242203</v>
      </c>
      <c r="M4" s="11">
        <v>6292</v>
      </c>
      <c r="N4" s="9">
        <v>4931</v>
      </c>
      <c r="O4" s="10">
        <v>0.16269631780388</v>
      </c>
      <c r="P4" s="11">
        <v>2049</v>
      </c>
      <c r="Q4" s="9">
        <v>1930</v>
      </c>
      <c r="R4" s="10">
        <v>0.39140133847089797</v>
      </c>
      <c r="S4" s="10">
        <v>6.3679556552725405E-2</v>
      </c>
      <c r="T4" s="10">
        <v>6.7605912630328599E-2</v>
      </c>
      <c r="U4" s="10">
        <v>0.32565162110616702</v>
      </c>
      <c r="V4" s="12">
        <v>0.2</v>
      </c>
      <c r="W4" s="13" t="s">
        <v>151</v>
      </c>
      <c r="X4" s="3"/>
      <c r="Y4" s="3"/>
    </row>
    <row r="5" spans="1:25">
      <c r="A5" s="136"/>
      <c r="B5" s="140"/>
      <c r="C5" s="136"/>
      <c r="D5" s="83" t="s">
        <v>150</v>
      </c>
      <c r="E5" s="8">
        <v>44349.375499733796</v>
      </c>
      <c r="F5" s="43" t="s">
        <v>75</v>
      </c>
      <c r="G5" s="44">
        <v>2</v>
      </c>
      <c r="H5" s="45">
        <f>G5/P$4</f>
        <v>9.760858955588092E-4</v>
      </c>
      <c r="I5" s="45">
        <f>+G5/K$4</f>
        <v>6.5989177774844929E-5</v>
      </c>
      <c r="J5" s="9">
        <v>41048</v>
      </c>
      <c r="K5" s="9">
        <v>30308</v>
      </c>
      <c r="L5" s="10">
        <v>0.73835509647242203</v>
      </c>
      <c r="M5" s="11">
        <v>6292</v>
      </c>
      <c r="N5" s="9">
        <v>4931</v>
      </c>
      <c r="O5" s="10">
        <v>0.16269631780388</v>
      </c>
      <c r="P5" s="11">
        <v>2049</v>
      </c>
      <c r="Q5" s="9">
        <v>1930</v>
      </c>
      <c r="R5" s="10">
        <v>0.39140133847089797</v>
      </c>
      <c r="S5" s="10">
        <v>6.3679556552725405E-2</v>
      </c>
      <c r="T5" s="10">
        <v>6.7605912630328599E-2</v>
      </c>
      <c r="U5" s="10">
        <v>0.32565162110616702</v>
      </c>
      <c r="V5" s="12">
        <v>0.2</v>
      </c>
      <c r="W5" s="13"/>
      <c r="X5" s="3"/>
      <c r="Y5" s="3"/>
    </row>
    <row r="6" spans="1:25" ht="26.4">
      <c r="A6" s="136"/>
      <c r="B6" s="140"/>
      <c r="C6" s="136"/>
      <c r="D6" s="83" t="s">
        <v>150</v>
      </c>
      <c r="E6" s="8">
        <v>44349.375499733796</v>
      </c>
      <c r="F6" s="43" t="s">
        <v>53</v>
      </c>
      <c r="G6" s="44">
        <v>2</v>
      </c>
      <c r="H6" s="45">
        <f t="shared" ref="H6:H7" si="0">G6/P$4</f>
        <v>9.760858955588092E-4</v>
      </c>
      <c r="I6" s="45">
        <f t="shared" ref="I6:I7" si="1">+G6/K$4</f>
        <v>6.5989177774844929E-5</v>
      </c>
      <c r="J6" s="9">
        <v>41048</v>
      </c>
      <c r="K6" s="9">
        <v>30308</v>
      </c>
      <c r="L6" s="10">
        <v>0.73835509647242203</v>
      </c>
      <c r="M6" s="11">
        <v>6292</v>
      </c>
      <c r="N6" s="9">
        <v>4931</v>
      </c>
      <c r="O6" s="10">
        <v>0.16269631780388</v>
      </c>
      <c r="P6" s="11">
        <v>2049</v>
      </c>
      <c r="Q6" s="9">
        <v>1930</v>
      </c>
      <c r="R6" s="10">
        <v>0.39140133847089797</v>
      </c>
      <c r="S6" s="10">
        <v>6.3679556552725405E-2</v>
      </c>
      <c r="T6" s="10">
        <v>6.7605912630328599E-2</v>
      </c>
      <c r="U6" s="10">
        <v>0.32565162110616702</v>
      </c>
      <c r="V6" s="12">
        <v>0.2</v>
      </c>
      <c r="W6" s="13"/>
      <c r="X6" s="3"/>
      <c r="Y6" s="3"/>
    </row>
    <row r="7" spans="1:25">
      <c r="A7" s="136"/>
      <c r="B7" s="140"/>
      <c r="C7" s="136"/>
      <c r="D7" s="83" t="s">
        <v>150</v>
      </c>
      <c r="E7" s="8">
        <v>44349.375499733796</v>
      </c>
      <c r="F7" s="43" t="s">
        <v>52</v>
      </c>
      <c r="G7" s="44">
        <v>0</v>
      </c>
      <c r="H7" s="45">
        <f t="shared" si="0"/>
        <v>0</v>
      </c>
      <c r="I7" s="45">
        <f t="shared" si="1"/>
        <v>0</v>
      </c>
      <c r="J7" s="9">
        <v>41048</v>
      </c>
      <c r="K7" s="9">
        <v>30308</v>
      </c>
      <c r="L7" s="10">
        <v>0.73835509647242203</v>
      </c>
      <c r="M7" s="11">
        <v>6292</v>
      </c>
      <c r="N7" s="9">
        <v>4931</v>
      </c>
      <c r="O7" s="10">
        <v>0.16269631780388</v>
      </c>
      <c r="P7" s="11">
        <v>2049</v>
      </c>
      <c r="Q7" s="9">
        <v>1930</v>
      </c>
      <c r="R7" s="10">
        <v>0.39140133847089797</v>
      </c>
      <c r="S7" s="10">
        <v>6.3679556552725405E-2</v>
      </c>
      <c r="T7" s="10">
        <v>6.7605912630328599E-2</v>
      </c>
      <c r="U7" s="10">
        <v>0.32565162110616702</v>
      </c>
      <c r="V7" s="12">
        <v>0.2</v>
      </c>
      <c r="W7" s="13"/>
      <c r="X7" s="3"/>
      <c r="Y7" s="3"/>
    </row>
    <row r="8" spans="1:25" ht="26.4">
      <c r="A8" s="136"/>
      <c r="B8" s="140"/>
      <c r="C8" s="136"/>
      <c r="D8" s="83" t="s">
        <v>150</v>
      </c>
      <c r="E8" s="8">
        <v>44349.375499733796</v>
      </c>
      <c r="F8" s="43" t="s">
        <v>142</v>
      </c>
      <c r="G8" s="44">
        <v>5</v>
      </c>
      <c r="H8" s="45">
        <f>G8/P$4</f>
        <v>2.440214738897023E-3</v>
      </c>
      <c r="I8" s="45">
        <f>+G8/K$4</f>
        <v>1.649729444371123E-4</v>
      </c>
      <c r="J8" s="9">
        <v>41048</v>
      </c>
      <c r="K8" s="9">
        <v>30308</v>
      </c>
      <c r="L8" s="10">
        <v>0.73835509647242203</v>
      </c>
      <c r="M8" s="11">
        <v>6292</v>
      </c>
      <c r="N8" s="9">
        <v>4931</v>
      </c>
      <c r="O8" s="10">
        <v>0.16269631780388</v>
      </c>
      <c r="P8" s="11">
        <v>2049</v>
      </c>
      <c r="Q8" s="9">
        <v>1930</v>
      </c>
      <c r="R8" s="10">
        <v>0.39140133847089797</v>
      </c>
      <c r="S8" s="10">
        <v>6.3679556552725405E-2</v>
      </c>
      <c r="T8" s="10">
        <v>6.7605912630328599E-2</v>
      </c>
      <c r="U8" s="10">
        <v>0.32565162110616702</v>
      </c>
      <c r="V8" s="12">
        <v>0.2</v>
      </c>
      <c r="W8" s="13"/>
      <c r="X8" s="3"/>
      <c r="Y8" s="3"/>
    </row>
    <row r="9" spans="1:25" ht="26.4">
      <c r="A9" s="136"/>
      <c r="B9" s="140"/>
      <c r="C9" s="136"/>
      <c r="D9" s="83" t="s">
        <v>150</v>
      </c>
      <c r="E9" s="8">
        <v>44349.375499733796</v>
      </c>
      <c r="F9" s="43" t="s">
        <v>168</v>
      </c>
      <c r="G9" s="44">
        <v>3</v>
      </c>
      <c r="H9" s="45">
        <f t="shared" ref="H9:H10" si="2">G9/P$4</f>
        <v>1.4641288433382138E-3</v>
      </c>
      <c r="I9" s="45">
        <f t="shared" ref="I9:I10" si="3">+G9/K$4</f>
        <v>9.8983766662267387E-5</v>
      </c>
      <c r="J9" s="9">
        <v>41048</v>
      </c>
      <c r="K9" s="9">
        <v>30308</v>
      </c>
      <c r="L9" s="10">
        <v>0.73835509647242203</v>
      </c>
      <c r="M9" s="11">
        <v>6292</v>
      </c>
      <c r="N9" s="9">
        <v>4931</v>
      </c>
      <c r="O9" s="10">
        <v>0.16269631780388</v>
      </c>
      <c r="P9" s="11">
        <v>2049</v>
      </c>
      <c r="Q9" s="9">
        <v>1930</v>
      </c>
      <c r="R9" s="10">
        <v>0.39140133847089797</v>
      </c>
      <c r="S9" s="10">
        <v>6.3679556552725405E-2</v>
      </c>
      <c r="T9" s="10">
        <v>6.7605912630328599E-2</v>
      </c>
      <c r="U9" s="10">
        <v>0.32565162110616702</v>
      </c>
      <c r="V9" s="12">
        <v>0.2</v>
      </c>
      <c r="W9" s="13"/>
      <c r="X9" s="3"/>
      <c r="Y9" s="3"/>
    </row>
    <row r="10" spans="1:25">
      <c r="A10" s="136"/>
      <c r="B10" s="140"/>
      <c r="C10" s="136"/>
      <c r="D10" s="83" t="s">
        <v>150</v>
      </c>
      <c r="E10" s="8">
        <v>44349.375499733796</v>
      </c>
      <c r="F10" s="43" t="s">
        <v>51</v>
      </c>
      <c r="G10" s="44">
        <v>2</v>
      </c>
      <c r="H10" s="45">
        <f t="shared" si="2"/>
        <v>9.760858955588092E-4</v>
      </c>
      <c r="I10" s="45">
        <f t="shared" si="3"/>
        <v>6.5989177774844929E-5</v>
      </c>
      <c r="J10" s="9">
        <v>41048</v>
      </c>
      <c r="K10" s="9">
        <v>30308</v>
      </c>
      <c r="L10" s="10">
        <v>0.73835509647242203</v>
      </c>
      <c r="M10" s="11">
        <v>6292</v>
      </c>
      <c r="N10" s="9">
        <v>4931</v>
      </c>
      <c r="O10" s="10">
        <v>0.16269631780388</v>
      </c>
      <c r="P10" s="11">
        <v>2049</v>
      </c>
      <c r="Q10" s="9">
        <v>1930</v>
      </c>
      <c r="R10" s="10">
        <v>0.39140133847089797</v>
      </c>
      <c r="S10" s="10">
        <v>6.3679556552725405E-2</v>
      </c>
      <c r="T10" s="10">
        <v>6.7605912630328599E-2</v>
      </c>
      <c r="U10" s="10">
        <v>0.32565162110616702</v>
      </c>
      <c r="V10" s="12">
        <v>0.2</v>
      </c>
      <c r="W10" s="13"/>
      <c r="X10" s="3"/>
      <c r="Y10" s="3"/>
    </row>
    <row r="11" spans="1:25">
      <c r="A11" s="136"/>
      <c r="B11" s="140"/>
      <c r="C11" s="136"/>
      <c r="D11" s="83"/>
      <c r="E11" s="8"/>
      <c r="F11" s="8"/>
      <c r="G11" s="8"/>
      <c r="H11" s="8"/>
      <c r="I11" s="8"/>
      <c r="J11" s="9"/>
      <c r="K11" s="9"/>
      <c r="L11" s="10"/>
      <c r="M11" s="11"/>
      <c r="N11" s="9"/>
      <c r="O11" s="10"/>
      <c r="P11" s="11"/>
      <c r="Q11" s="9"/>
      <c r="R11" s="10"/>
      <c r="S11" s="10"/>
      <c r="T11" s="10"/>
      <c r="U11" s="10"/>
      <c r="V11" s="12"/>
      <c r="W11" s="13"/>
      <c r="X11" s="3"/>
      <c r="Y11" s="3"/>
    </row>
    <row r="12" spans="1:25" ht="20.399999999999999">
      <c r="A12" s="137"/>
      <c r="B12" s="137"/>
      <c r="C12" s="137"/>
      <c r="D12" s="83" t="s">
        <v>152</v>
      </c>
      <c r="E12" s="8">
        <v>44356.375317395803</v>
      </c>
      <c r="F12" s="8"/>
      <c r="G12" s="8"/>
      <c r="H12" s="8"/>
      <c r="I12" s="8"/>
      <c r="J12" s="9">
        <v>40977</v>
      </c>
      <c r="K12" s="9">
        <v>30184</v>
      </c>
      <c r="L12" s="10">
        <v>0.73660834126461205</v>
      </c>
      <c r="M12" s="11">
        <v>6884</v>
      </c>
      <c r="N12" s="9">
        <v>5136</v>
      </c>
      <c r="O12" s="10">
        <v>0.170156374238007</v>
      </c>
      <c r="P12" s="11">
        <v>2240</v>
      </c>
      <c r="Q12" s="9">
        <v>2055</v>
      </c>
      <c r="R12" s="10">
        <v>0.40011682242990698</v>
      </c>
      <c r="S12" s="10">
        <v>6.8082427776305299E-2</v>
      </c>
      <c r="T12" s="10">
        <v>7.4211502782931399E-2</v>
      </c>
      <c r="U12" s="10">
        <v>0.325392213829169</v>
      </c>
      <c r="V12" s="12">
        <v>0.1</v>
      </c>
      <c r="W12" s="13" t="s">
        <v>153</v>
      </c>
      <c r="X12" s="3"/>
      <c r="Y12" s="3"/>
    </row>
    <row r="13" spans="1:25">
      <c r="A13" s="137"/>
      <c r="B13" s="137"/>
      <c r="C13" s="137"/>
      <c r="D13" s="89" t="s">
        <v>152</v>
      </c>
      <c r="E13" s="8">
        <v>44356.375317395803</v>
      </c>
      <c r="F13" s="43" t="s">
        <v>75</v>
      </c>
      <c r="G13" s="44">
        <v>11</v>
      </c>
      <c r="H13" s="45">
        <f>G13/P$12</f>
        <v>4.9107142857142856E-3</v>
      </c>
      <c r="I13" s="45">
        <f>+G13/K$12</f>
        <v>3.6443148688046647E-4</v>
      </c>
      <c r="J13" s="9">
        <v>40977</v>
      </c>
      <c r="K13" s="9">
        <v>30184</v>
      </c>
      <c r="L13" s="10">
        <v>0.73660834126461205</v>
      </c>
      <c r="M13" s="11">
        <v>6884</v>
      </c>
      <c r="N13" s="9">
        <v>5136</v>
      </c>
      <c r="O13" s="10">
        <v>0.170156374238007</v>
      </c>
      <c r="P13" s="11">
        <v>2240</v>
      </c>
      <c r="Q13" s="9">
        <v>2055</v>
      </c>
      <c r="R13" s="10">
        <v>0.40011682242990698</v>
      </c>
      <c r="S13" s="10">
        <v>6.8082427776305299E-2</v>
      </c>
      <c r="T13" s="10">
        <v>7.4211502782931399E-2</v>
      </c>
      <c r="U13" s="10">
        <v>0.325392213829169</v>
      </c>
      <c r="V13" s="12">
        <v>0.1</v>
      </c>
      <c r="W13" s="13"/>
      <c r="X13" s="3"/>
      <c r="Y13" s="3"/>
    </row>
    <row r="14" spans="1:25" ht="26.4">
      <c r="A14" s="137"/>
      <c r="B14" s="137"/>
      <c r="C14" s="137"/>
      <c r="D14" s="89" t="s">
        <v>152</v>
      </c>
      <c r="E14" s="8">
        <v>44356.375317395803</v>
      </c>
      <c r="F14" s="43" t="s">
        <v>53</v>
      </c>
      <c r="G14" s="44">
        <v>1</v>
      </c>
      <c r="H14" s="45">
        <f t="shared" ref="H14:H18" si="4">G14/P$12</f>
        <v>4.4642857142857141E-4</v>
      </c>
      <c r="I14" s="45">
        <f t="shared" ref="I14:I18" si="5">+G14/K$12</f>
        <v>3.3130135170951495E-5</v>
      </c>
      <c r="J14" s="9">
        <v>40977</v>
      </c>
      <c r="K14" s="9">
        <v>30184</v>
      </c>
      <c r="L14" s="10">
        <v>0.73660834126461205</v>
      </c>
      <c r="M14" s="11">
        <v>6884</v>
      </c>
      <c r="N14" s="9">
        <v>5136</v>
      </c>
      <c r="O14" s="10">
        <v>0.170156374238007</v>
      </c>
      <c r="P14" s="11">
        <v>2240</v>
      </c>
      <c r="Q14" s="9">
        <v>2055</v>
      </c>
      <c r="R14" s="10">
        <v>0.40011682242990698</v>
      </c>
      <c r="S14" s="10">
        <v>6.8082427776305299E-2</v>
      </c>
      <c r="T14" s="10">
        <v>7.4211502782931399E-2</v>
      </c>
      <c r="U14" s="10">
        <v>0.325392213829169</v>
      </c>
      <c r="V14" s="12">
        <v>0.1</v>
      </c>
      <c r="W14" s="13"/>
      <c r="X14" s="3"/>
      <c r="Y14" s="3"/>
    </row>
    <row r="15" spans="1:25">
      <c r="A15" s="137"/>
      <c r="B15" s="137"/>
      <c r="C15" s="137"/>
      <c r="D15" s="89" t="s">
        <v>152</v>
      </c>
      <c r="E15" s="8">
        <v>44356.375317395803</v>
      </c>
      <c r="F15" s="43" t="s">
        <v>51</v>
      </c>
      <c r="G15" s="44">
        <v>0</v>
      </c>
      <c r="H15" s="45">
        <f t="shared" si="4"/>
        <v>0</v>
      </c>
      <c r="I15" s="45">
        <f t="shared" si="5"/>
        <v>0</v>
      </c>
      <c r="J15" s="9">
        <v>40977</v>
      </c>
      <c r="K15" s="9">
        <v>30184</v>
      </c>
      <c r="L15" s="10">
        <v>0.73660834126461205</v>
      </c>
      <c r="M15" s="11">
        <v>6884</v>
      </c>
      <c r="N15" s="9">
        <v>5136</v>
      </c>
      <c r="O15" s="10">
        <v>0.170156374238007</v>
      </c>
      <c r="P15" s="11">
        <v>2240</v>
      </c>
      <c r="Q15" s="9">
        <v>2055</v>
      </c>
      <c r="R15" s="10">
        <v>0.40011682242990698</v>
      </c>
      <c r="S15" s="10">
        <v>6.8082427776305299E-2</v>
      </c>
      <c r="T15" s="10">
        <v>7.4211502782931399E-2</v>
      </c>
      <c r="U15" s="10">
        <v>0.325392213829169</v>
      </c>
      <c r="V15" s="12">
        <v>0.1</v>
      </c>
      <c r="W15" s="13"/>
      <c r="X15" s="3"/>
      <c r="Y15" s="3"/>
    </row>
    <row r="16" spans="1:25" ht="26.4">
      <c r="A16" s="137"/>
      <c r="B16" s="137"/>
      <c r="C16" s="137"/>
      <c r="D16" s="89" t="s">
        <v>152</v>
      </c>
      <c r="E16" s="8">
        <v>44356.375317395803</v>
      </c>
      <c r="F16" s="43" t="s">
        <v>142</v>
      </c>
      <c r="G16" s="44">
        <v>11</v>
      </c>
      <c r="H16" s="45">
        <f t="shared" si="4"/>
        <v>4.9107142857142856E-3</v>
      </c>
      <c r="I16" s="45">
        <f t="shared" si="5"/>
        <v>3.6443148688046647E-4</v>
      </c>
      <c r="J16" s="9">
        <v>40977</v>
      </c>
      <c r="K16" s="9">
        <v>30184</v>
      </c>
      <c r="L16" s="10">
        <v>0.73660834126461205</v>
      </c>
      <c r="M16" s="11">
        <v>6884</v>
      </c>
      <c r="N16" s="9">
        <v>5136</v>
      </c>
      <c r="O16" s="10">
        <v>0.170156374238007</v>
      </c>
      <c r="P16" s="11">
        <v>2240</v>
      </c>
      <c r="Q16" s="9">
        <v>2055</v>
      </c>
      <c r="R16" s="10">
        <v>0.40011682242990698</v>
      </c>
      <c r="S16" s="10">
        <v>6.8082427776305299E-2</v>
      </c>
      <c r="T16" s="10">
        <v>7.4211502782931399E-2</v>
      </c>
      <c r="U16" s="10">
        <v>0.325392213829169</v>
      </c>
      <c r="V16" s="12">
        <v>0.1</v>
      </c>
      <c r="W16" s="13"/>
      <c r="X16" s="3"/>
      <c r="Y16" s="3"/>
    </row>
    <row r="17" spans="1:25" ht="26.4">
      <c r="A17" s="137"/>
      <c r="B17" s="137"/>
      <c r="C17" s="137"/>
      <c r="D17" s="89" t="s">
        <v>152</v>
      </c>
      <c r="E17" s="8">
        <v>44356.375317395803</v>
      </c>
      <c r="F17" s="43" t="s">
        <v>168</v>
      </c>
      <c r="G17" s="44">
        <v>10</v>
      </c>
      <c r="H17" s="45">
        <f t="shared" si="4"/>
        <v>4.464285714285714E-3</v>
      </c>
      <c r="I17" s="45">
        <f t="shared" si="5"/>
        <v>3.3130135170951496E-4</v>
      </c>
      <c r="J17" s="9">
        <v>40977</v>
      </c>
      <c r="K17" s="9">
        <v>30184</v>
      </c>
      <c r="L17" s="10">
        <v>0.73660834126461205</v>
      </c>
      <c r="M17" s="11">
        <v>6884</v>
      </c>
      <c r="N17" s="9">
        <v>5136</v>
      </c>
      <c r="O17" s="10">
        <v>0.170156374238007</v>
      </c>
      <c r="P17" s="11">
        <v>2240</v>
      </c>
      <c r="Q17" s="9">
        <v>2055</v>
      </c>
      <c r="R17" s="10">
        <v>0.40011682242990698</v>
      </c>
      <c r="S17" s="10">
        <v>6.8082427776305299E-2</v>
      </c>
      <c r="T17" s="10">
        <v>7.4211502782931399E-2</v>
      </c>
      <c r="U17" s="10">
        <v>0.325392213829169</v>
      </c>
      <c r="V17" s="12">
        <v>0.1</v>
      </c>
      <c r="W17" s="13"/>
      <c r="X17" s="3"/>
      <c r="Y17" s="3"/>
    </row>
    <row r="18" spans="1:25">
      <c r="A18" s="137"/>
      <c r="B18" s="137"/>
      <c r="C18" s="137"/>
      <c r="D18" s="89" t="s">
        <v>152</v>
      </c>
      <c r="E18" s="8">
        <v>44356.375317395803</v>
      </c>
      <c r="F18" s="43" t="s">
        <v>52</v>
      </c>
      <c r="G18" s="44">
        <v>0</v>
      </c>
      <c r="H18" s="45">
        <f t="shared" si="4"/>
        <v>0</v>
      </c>
      <c r="I18" s="45">
        <f t="shared" si="5"/>
        <v>0</v>
      </c>
      <c r="J18" s="9">
        <v>40977</v>
      </c>
      <c r="K18" s="9">
        <v>30184</v>
      </c>
      <c r="L18" s="10">
        <v>0.73660834126461205</v>
      </c>
      <c r="M18" s="11">
        <v>6884</v>
      </c>
      <c r="N18" s="9">
        <v>5136</v>
      </c>
      <c r="O18" s="10">
        <v>0.170156374238007</v>
      </c>
      <c r="P18" s="11">
        <v>2240</v>
      </c>
      <c r="Q18" s="9">
        <v>2055</v>
      </c>
      <c r="R18" s="10">
        <v>0.40011682242990698</v>
      </c>
      <c r="S18" s="10">
        <v>6.8082427776305299E-2</v>
      </c>
      <c r="T18" s="10">
        <v>7.4211502782931399E-2</v>
      </c>
      <c r="U18" s="10">
        <v>0.325392213829169</v>
      </c>
      <c r="V18" s="12">
        <v>0.1</v>
      </c>
      <c r="W18" s="13"/>
      <c r="X18" s="3"/>
      <c r="Y18" s="3"/>
    </row>
    <row r="19" spans="1:25">
      <c r="A19" s="137"/>
      <c r="B19" s="137"/>
      <c r="C19" s="137"/>
      <c r="D19" s="89"/>
      <c r="E19" s="8"/>
      <c r="F19" s="8"/>
      <c r="G19" s="8"/>
      <c r="H19" s="8"/>
      <c r="I19" s="8"/>
      <c r="J19" s="9"/>
      <c r="K19" s="9"/>
      <c r="L19" s="10"/>
      <c r="M19" s="11"/>
      <c r="N19" s="9"/>
      <c r="O19" s="10"/>
      <c r="P19" s="11"/>
      <c r="Q19" s="9"/>
      <c r="R19" s="10"/>
      <c r="S19" s="10"/>
      <c r="T19" s="10"/>
      <c r="U19" s="10"/>
      <c r="V19" s="12"/>
      <c r="W19" s="13"/>
      <c r="X19" s="3"/>
      <c r="Y19" s="3"/>
    </row>
    <row r="20" spans="1:25">
      <c r="A20" s="137"/>
      <c r="B20" s="137"/>
      <c r="C20" s="137"/>
      <c r="D20" s="83" t="s">
        <v>154</v>
      </c>
      <c r="E20" s="8">
        <v>44363.375636493103</v>
      </c>
      <c r="F20" s="8"/>
      <c r="G20" s="8"/>
      <c r="H20" s="8"/>
      <c r="I20" s="8"/>
      <c r="J20" s="9">
        <v>40918</v>
      </c>
      <c r="K20" s="9">
        <v>30035</v>
      </c>
      <c r="L20" s="10">
        <v>0.73402903367711003</v>
      </c>
      <c r="M20" s="11">
        <v>7077</v>
      </c>
      <c r="N20" s="9">
        <v>5183</v>
      </c>
      <c r="O20" s="10">
        <v>0.17256534043615801</v>
      </c>
      <c r="P20" s="11">
        <v>2489</v>
      </c>
      <c r="Q20" s="9">
        <v>2117</v>
      </c>
      <c r="R20" s="10">
        <v>0.40845070422535201</v>
      </c>
      <c r="S20" s="10">
        <v>7.0484434826036294E-2</v>
      </c>
      <c r="T20" s="10">
        <v>8.2869985017479594E-2</v>
      </c>
      <c r="U20" s="10">
        <v>0.35170269888370798</v>
      </c>
      <c r="V20" s="12">
        <v>0</v>
      </c>
      <c r="W20" s="13" t="s">
        <v>155</v>
      </c>
      <c r="X20" s="3"/>
      <c r="Y20" s="3"/>
    </row>
    <row r="21" spans="1:25">
      <c r="A21" s="137"/>
      <c r="B21" s="137"/>
      <c r="C21" s="137"/>
      <c r="D21" s="89" t="s">
        <v>154</v>
      </c>
      <c r="E21" s="8">
        <v>44363.375636493103</v>
      </c>
      <c r="F21" s="43" t="s">
        <v>75</v>
      </c>
      <c r="G21" s="44">
        <v>17</v>
      </c>
      <c r="H21" s="45">
        <f>G21/P$20</f>
        <v>6.8300522298111689E-3</v>
      </c>
      <c r="I21" s="45">
        <f>+G21/K$20</f>
        <v>5.6600632595305478E-4</v>
      </c>
      <c r="J21" s="9">
        <v>40918</v>
      </c>
      <c r="K21" s="9">
        <v>30035</v>
      </c>
      <c r="L21" s="10">
        <v>0.73402903367711003</v>
      </c>
      <c r="M21" s="11">
        <v>7077</v>
      </c>
      <c r="N21" s="9">
        <v>5183</v>
      </c>
      <c r="O21" s="10">
        <v>0.17256534043615801</v>
      </c>
      <c r="P21" s="11">
        <v>2489</v>
      </c>
      <c r="Q21" s="9">
        <v>2117</v>
      </c>
      <c r="R21" s="10">
        <v>0.40845070422535201</v>
      </c>
      <c r="S21" s="10">
        <v>7.0484434826036294E-2</v>
      </c>
      <c r="T21" s="10">
        <v>8.2869985017479594E-2</v>
      </c>
      <c r="U21" s="10">
        <v>0.35170269888370798</v>
      </c>
      <c r="V21" s="12">
        <v>0</v>
      </c>
      <c r="W21" s="13"/>
      <c r="X21" s="3"/>
      <c r="Y21" s="3"/>
    </row>
    <row r="22" spans="1:25" ht="26.4">
      <c r="A22" s="137"/>
      <c r="B22" s="137"/>
      <c r="C22" s="137"/>
      <c r="D22" s="89" t="s">
        <v>154</v>
      </c>
      <c r="E22" s="8">
        <v>44363.375636493103</v>
      </c>
      <c r="F22" s="43" t="s">
        <v>53</v>
      </c>
      <c r="G22" s="44">
        <v>2</v>
      </c>
      <c r="H22" s="45">
        <f t="shared" ref="H22:H26" si="6">G22/P$20</f>
        <v>8.0353555644837281E-4</v>
      </c>
      <c r="I22" s="45">
        <f t="shared" ref="I22:I26" si="7">+G22/K$20</f>
        <v>6.6588979523888792E-5</v>
      </c>
      <c r="J22" s="9">
        <v>40918</v>
      </c>
      <c r="K22" s="9">
        <v>30035</v>
      </c>
      <c r="L22" s="10">
        <v>0.73402903367711003</v>
      </c>
      <c r="M22" s="11">
        <v>7077</v>
      </c>
      <c r="N22" s="9">
        <v>5183</v>
      </c>
      <c r="O22" s="10">
        <v>0.17256534043615801</v>
      </c>
      <c r="P22" s="11">
        <v>2489</v>
      </c>
      <c r="Q22" s="9">
        <v>2117</v>
      </c>
      <c r="R22" s="10">
        <v>0.40845070422535201</v>
      </c>
      <c r="S22" s="10">
        <v>7.0484434826036294E-2</v>
      </c>
      <c r="T22" s="10">
        <v>8.2869985017479594E-2</v>
      </c>
      <c r="U22" s="10">
        <v>0.35170269888370798</v>
      </c>
      <c r="V22" s="12">
        <v>0</v>
      </c>
      <c r="W22" s="13"/>
      <c r="X22" s="3"/>
      <c r="Y22" s="3"/>
    </row>
    <row r="23" spans="1:25" ht="26.4">
      <c r="A23" s="137"/>
      <c r="B23" s="137"/>
      <c r="C23" s="137"/>
      <c r="D23" s="89" t="s">
        <v>154</v>
      </c>
      <c r="E23" s="8">
        <v>44363.375636493103</v>
      </c>
      <c r="F23" s="43" t="s">
        <v>168</v>
      </c>
      <c r="G23" s="44">
        <v>2</v>
      </c>
      <c r="H23" s="45">
        <f t="shared" si="6"/>
        <v>8.0353555644837281E-4</v>
      </c>
      <c r="I23" s="45">
        <f t="shared" si="7"/>
        <v>6.6588979523888792E-5</v>
      </c>
      <c r="J23" s="9">
        <v>40918</v>
      </c>
      <c r="K23" s="9">
        <v>30035</v>
      </c>
      <c r="L23" s="10">
        <v>0.73402903367711003</v>
      </c>
      <c r="M23" s="11">
        <v>7077</v>
      </c>
      <c r="N23" s="9">
        <v>5183</v>
      </c>
      <c r="O23" s="10">
        <v>0.17256534043615801</v>
      </c>
      <c r="P23" s="11">
        <v>2489</v>
      </c>
      <c r="Q23" s="9">
        <v>2117</v>
      </c>
      <c r="R23" s="10">
        <v>0.40845070422535201</v>
      </c>
      <c r="S23" s="10">
        <v>7.0484434826036294E-2</v>
      </c>
      <c r="T23" s="10">
        <v>8.2869985017479594E-2</v>
      </c>
      <c r="U23" s="10">
        <v>0.35170269888370798</v>
      </c>
      <c r="V23" s="12">
        <v>0</v>
      </c>
      <c r="W23" s="13"/>
      <c r="X23" s="3"/>
      <c r="Y23" s="3"/>
    </row>
    <row r="24" spans="1:25">
      <c r="A24" s="137"/>
      <c r="B24" s="137"/>
      <c r="C24" s="137"/>
      <c r="D24" s="89" t="s">
        <v>154</v>
      </c>
      <c r="E24" s="8">
        <v>44363.375636493103</v>
      </c>
      <c r="F24" s="43" t="s">
        <v>51</v>
      </c>
      <c r="G24" s="44">
        <v>2</v>
      </c>
      <c r="H24" s="45">
        <f t="shared" si="6"/>
        <v>8.0353555644837281E-4</v>
      </c>
      <c r="I24" s="45">
        <f t="shared" si="7"/>
        <v>6.6588979523888792E-5</v>
      </c>
      <c r="J24" s="9">
        <v>40918</v>
      </c>
      <c r="K24" s="9">
        <v>30035</v>
      </c>
      <c r="L24" s="10">
        <v>0.73402903367711003</v>
      </c>
      <c r="M24" s="11">
        <v>7077</v>
      </c>
      <c r="N24" s="9">
        <v>5183</v>
      </c>
      <c r="O24" s="10">
        <v>0.17256534043615801</v>
      </c>
      <c r="P24" s="11">
        <v>2489</v>
      </c>
      <c r="Q24" s="9">
        <v>2117</v>
      </c>
      <c r="R24" s="10">
        <v>0.40845070422535201</v>
      </c>
      <c r="S24" s="10">
        <v>7.0484434826036294E-2</v>
      </c>
      <c r="T24" s="10">
        <v>8.2869985017479594E-2</v>
      </c>
      <c r="U24" s="10">
        <v>0.35170269888370798</v>
      </c>
      <c r="V24" s="12">
        <v>0</v>
      </c>
      <c r="W24" s="13"/>
      <c r="X24" s="3"/>
      <c r="Y24" s="3"/>
    </row>
    <row r="25" spans="1:25">
      <c r="A25" s="137"/>
      <c r="B25" s="137"/>
      <c r="C25" s="137"/>
      <c r="D25" s="89" t="s">
        <v>154</v>
      </c>
      <c r="E25" s="8">
        <v>44363.375636493103</v>
      </c>
      <c r="F25" s="43" t="s">
        <v>52</v>
      </c>
      <c r="G25" s="44">
        <v>0</v>
      </c>
      <c r="H25" s="45">
        <f t="shared" si="6"/>
        <v>0</v>
      </c>
      <c r="I25" s="45">
        <f t="shared" si="7"/>
        <v>0</v>
      </c>
      <c r="J25" s="9">
        <v>40918</v>
      </c>
      <c r="K25" s="9">
        <v>30035</v>
      </c>
      <c r="L25" s="10">
        <v>0.73402903367711003</v>
      </c>
      <c r="M25" s="11">
        <v>7077</v>
      </c>
      <c r="N25" s="9">
        <v>5183</v>
      </c>
      <c r="O25" s="10">
        <v>0.17256534043615801</v>
      </c>
      <c r="P25" s="11">
        <v>2489</v>
      </c>
      <c r="Q25" s="9">
        <v>2117</v>
      </c>
      <c r="R25" s="10">
        <v>0.40845070422535201</v>
      </c>
      <c r="S25" s="10">
        <v>7.0484434826036294E-2</v>
      </c>
      <c r="T25" s="10">
        <v>8.2869985017479594E-2</v>
      </c>
      <c r="U25" s="10">
        <v>0.35170269888370798</v>
      </c>
      <c r="V25" s="12">
        <v>0</v>
      </c>
      <c r="W25" s="13"/>
      <c r="X25" s="3"/>
      <c r="Y25" s="3"/>
    </row>
    <row r="26" spans="1:25" ht="26.4">
      <c r="A26" s="137"/>
      <c r="B26" s="137"/>
      <c r="C26" s="137"/>
      <c r="D26" s="89" t="s">
        <v>154</v>
      </c>
      <c r="E26" s="8">
        <v>44363.375636493103</v>
      </c>
      <c r="F26" s="43" t="s">
        <v>142</v>
      </c>
      <c r="G26" s="44">
        <v>4</v>
      </c>
      <c r="H26" s="45">
        <f t="shared" si="6"/>
        <v>1.6070711128967456E-3</v>
      </c>
      <c r="I26" s="45">
        <f t="shared" si="7"/>
        <v>1.3317795904777758E-4</v>
      </c>
      <c r="J26" s="9">
        <v>40918</v>
      </c>
      <c r="K26" s="9">
        <v>30035</v>
      </c>
      <c r="L26" s="10">
        <v>0.73402903367711003</v>
      </c>
      <c r="M26" s="11">
        <v>7077</v>
      </c>
      <c r="N26" s="9">
        <v>5183</v>
      </c>
      <c r="O26" s="10">
        <v>0.17256534043615801</v>
      </c>
      <c r="P26" s="11">
        <v>2489</v>
      </c>
      <c r="Q26" s="9">
        <v>2117</v>
      </c>
      <c r="R26" s="10">
        <v>0.40845070422535201</v>
      </c>
      <c r="S26" s="10">
        <v>7.0484434826036294E-2</v>
      </c>
      <c r="T26" s="10">
        <v>8.2869985017479594E-2</v>
      </c>
      <c r="U26" s="10">
        <v>0.35170269888370798</v>
      </c>
      <c r="V26" s="12">
        <v>0</v>
      </c>
      <c r="W26" s="13"/>
      <c r="X26" s="3"/>
      <c r="Y26" s="3"/>
    </row>
    <row r="27" spans="1:25">
      <c r="A27" s="137"/>
      <c r="B27" s="137"/>
      <c r="C27" s="137"/>
      <c r="D27" s="89"/>
      <c r="E27" s="8"/>
      <c r="F27" s="8"/>
      <c r="G27" s="8"/>
      <c r="H27" s="8"/>
      <c r="I27" s="8"/>
      <c r="J27" s="9"/>
      <c r="K27" s="9"/>
      <c r="L27" s="10"/>
      <c r="M27" s="11"/>
      <c r="N27" s="9"/>
      <c r="O27" s="10"/>
      <c r="P27" s="11"/>
      <c r="Q27" s="9"/>
      <c r="R27" s="10"/>
      <c r="S27" s="10"/>
      <c r="T27" s="10"/>
      <c r="U27" s="10"/>
      <c r="V27" s="12"/>
      <c r="W27" s="13"/>
      <c r="X27" s="3"/>
      <c r="Y27" s="3"/>
    </row>
    <row r="28" spans="1:25" ht="20.399999999999999">
      <c r="A28" s="137"/>
      <c r="B28" s="137"/>
      <c r="C28" s="137"/>
      <c r="D28" s="83" t="s">
        <v>156</v>
      </c>
      <c r="E28" s="8">
        <v>44370.403253206001</v>
      </c>
      <c r="F28" s="8"/>
      <c r="G28" s="8"/>
      <c r="H28" s="8"/>
      <c r="I28" s="8"/>
      <c r="J28" s="9">
        <v>40871</v>
      </c>
      <c r="K28" s="9">
        <v>29988</v>
      </c>
      <c r="L28" s="10">
        <v>0.73372317780333196</v>
      </c>
      <c r="M28" s="11">
        <v>6409</v>
      </c>
      <c r="N28" s="9">
        <v>4938</v>
      </c>
      <c r="O28" s="10">
        <v>0.16466586634653901</v>
      </c>
      <c r="P28" s="11">
        <v>2107</v>
      </c>
      <c r="Q28" s="9">
        <v>1877</v>
      </c>
      <c r="R28" s="10">
        <v>0.38011340623734302</v>
      </c>
      <c r="S28" s="10">
        <v>6.25917033480059E-2</v>
      </c>
      <c r="T28" s="10">
        <v>7.0261437908496704E-2</v>
      </c>
      <c r="U28" s="10">
        <v>0.32875643626150702</v>
      </c>
      <c r="V28" s="12">
        <v>0</v>
      </c>
      <c r="W28" s="13" t="s">
        <v>157</v>
      </c>
      <c r="X28" s="3"/>
      <c r="Y28" s="3"/>
    </row>
    <row r="29" spans="1:25">
      <c r="A29" s="137"/>
      <c r="B29" s="137"/>
      <c r="C29" s="137"/>
      <c r="D29" s="89" t="s">
        <v>156</v>
      </c>
      <c r="E29" s="8">
        <v>44370.403253206001</v>
      </c>
      <c r="F29" s="43" t="s">
        <v>75</v>
      </c>
      <c r="G29" s="44">
        <v>8</v>
      </c>
      <c r="H29" s="45">
        <f>G29/P$28</f>
        <v>3.7968675842429997E-3</v>
      </c>
      <c r="I29" s="45">
        <f>+G29/K$28</f>
        <v>2.6677337601707348E-4</v>
      </c>
      <c r="J29" s="9">
        <v>40871</v>
      </c>
      <c r="K29" s="9">
        <v>29988</v>
      </c>
      <c r="L29" s="10">
        <v>0.73372317780333196</v>
      </c>
      <c r="M29" s="11">
        <v>6409</v>
      </c>
      <c r="N29" s="9">
        <v>4938</v>
      </c>
      <c r="O29" s="10">
        <v>0.16466586634653901</v>
      </c>
      <c r="P29" s="11">
        <v>2107</v>
      </c>
      <c r="Q29" s="9">
        <v>1877</v>
      </c>
      <c r="R29" s="10">
        <v>0.38011340623734302</v>
      </c>
      <c r="S29" s="10">
        <v>6.25917033480059E-2</v>
      </c>
      <c r="T29" s="10">
        <v>7.0261437908496704E-2</v>
      </c>
      <c r="U29" s="10">
        <v>0.32875643626150702</v>
      </c>
      <c r="V29" s="12">
        <v>0</v>
      </c>
      <c r="W29" s="13"/>
      <c r="X29" s="3"/>
      <c r="Y29" s="3"/>
    </row>
    <row r="30" spans="1:25" ht="26.4">
      <c r="A30" s="137"/>
      <c r="B30" s="137"/>
      <c r="C30" s="137"/>
      <c r="D30" s="89" t="s">
        <v>156</v>
      </c>
      <c r="E30" s="8">
        <v>44370.403253206001</v>
      </c>
      <c r="F30" s="43" t="s">
        <v>53</v>
      </c>
      <c r="G30" s="44">
        <v>1</v>
      </c>
      <c r="H30" s="45">
        <f t="shared" ref="H30:H34" si="8">G30/P$28</f>
        <v>4.7460844803037496E-4</v>
      </c>
      <c r="I30" s="45">
        <f t="shared" ref="I30:I34" si="9">+G30/K$28</f>
        <v>3.3346672002134185E-5</v>
      </c>
      <c r="J30" s="9">
        <v>40871</v>
      </c>
      <c r="K30" s="9">
        <v>29988</v>
      </c>
      <c r="L30" s="10">
        <v>0.73372317780333196</v>
      </c>
      <c r="M30" s="11">
        <v>6409</v>
      </c>
      <c r="N30" s="9">
        <v>4938</v>
      </c>
      <c r="O30" s="10">
        <v>0.16466586634653901</v>
      </c>
      <c r="P30" s="11">
        <v>2107</v>
      </c>
      <c r="Q30" s="9">
        <v>1877</v>
      </c>
      <c r="R30" s="10">
        <v>0.38011340623734302</v>
      </c>
      <c r="S30" s="10">
        <v>6.25917033480059E-2</v>
      </c>
      <c r="T30" s="10">
        <v>7.0261437908496704E-2</v>
      </c>
      <c r="U30" s="10">
        <v>0.32875643626150702</v>
      </c>
      <c r="V30" s="12">
        <v>0</v>
      </c>
      <c r="W30" s="13"/>
      <c r="X30" s="3"/>
      <c r="Y30" s="3"/>
    </row>
    <row r="31" spans="1:25">
      <c r="A31" s="137"/>
      <c r="B31" s="137"/>
      <c r="C31" s="137"/>
      <c r="D31" s="89" t="s">
        <v>156</v>
      </c>
      <c r="E31" s="8">
        <v>44370.403253206001</v>
      </c>
      <c r="F31" s="43" t="s">
        <v>51</v>
      </c>
      <c r="G31" s="44">
        <v>3</v>
      </c>
      <c r="H31" s="45">
        <f t="shared" si="8"/>
        <v>1.4238253440911248E-3</v>
      </c>
      <c r="I31" s="45">
        <f t="shared" si="9"/>
        <v>1.0004001600640257E-4</v>
      </c>
      <c r="J31" s="9">
        <v>40871</v>
      </c>
      <c r="K31" s="9">
        <v>29988</v>
      </c>
      <c r="L31" s="10">
        <v>0.73372317780333196</v>
      </c>
      <c r="M31" s="11">
        <v>6409</v>
      </c>
      <c r="N31" s="9">
        <v>4938</v>
      </c>
      <c r="O31" s="10">
        <v>0.16466586634653901</v>
      </c>
      <c r="P31" s="11">
        <v>2107</v>
      </c>
      <c r="Q31" s="9">
        <v>1877</v>
      </c>
      <c r="R31" s="10">
        <v>0.38011340623734302</v>
      </c>
      <c r="S31" s="10">
        <v>6.25917033480059E-2</v>
      </c>
      <c r="T31" s="10">
        <v>7.0261437908496704E-2</v>
      </c>
      <c r="U31" s="10">
        <v>0.32875643626150702</v>
      </c>
      <c r="V31" s="12">
        <v>0</v>
      </c>
      <c r="W31" s="13"/>
      <c r="X31" s="3"/>
      <c r="Y31" s="3"/>
    </row>
    <row r="32" spans="1:25">
      <c r="A32" s="137"/>
      <c r="B32" s="137"/>
      <c r="C32" s="137"/>
      <c r="D32" s="89" t="s">
        <v>156</v>
      </c>
      <c r="E32" s="8">
        <v>44370.403253206001</v>
      </c>
      <c r="F32" s="43" t="s">
        <v>52</v>
      </c>
      <c r="G32" s="44">
        <v>0</v>
      </c>
      <c r="H32" s="45">
        <f t="shared" si="8"/>
        <v>0</v>
      </c>
      <c r="I32" s="45">
        <f t="shared" si="9"/>
        <v>0</v>
      </c>
      <c r="J32" s="9">
        <v>40871</v>
      </c>
      <c r="K32" s="9">
        <v>29988</v>
      </c>
      <c r="L32" s="10">
        <v>0.73372317780333196</v>
      </c>
      <c r="M32" s="11">
        <v>6409</v>
      </c>
      <c r="N32" s="9">
        <v>4938</v>
      </c>
      <c r="O32" s="10">
        <v>0.16466586634653901</v>
      </c>
      <c r="P32" s="11">
        <v>2107</v>
      </c>
      <c r="Q32" s="9">
        <v>1877</v>
      </c>
      <c r="R32" s="10">
        <v>0.38011340623734302</v>
      </c>
      <c r="S32" s="10">
        <v>6.25917033480059E-2</v>
      </c>
      <c r="T32" s="10">
        <v>7.0261437908496704E-2</v>
      </c>
      <c r="U32" s="10">
        <v>0.32875643626150702</v>
      </c>
      <c r="V32" s="12">
        <v>0</v>
      </c>
      <c r="W32" s="13"/>
      <c r="X32" s="3"/>
      <c r="Y32" s="3"/>
    </row>
    <row r="33" spans="1:25" ht="26.4">
      <c r="A33" s="137"/>
      <c r="B33" s="137"/>
      <c r="C33" s="137"/>
      <c r="D33" s="89" t="s">
        <v>156</v>
      </c>
      <c r="E33" s="8">
        <v>44370.403253206001</v>
      </c>
      <c r="F33" s="43" t="s">
        <v>142</v>
      </c>
      <c r="G33" s="44">
        <v>8</v>
      </c>
      <c r="H33" s="45">
        <f t="shared" si="8"/>
        <v>3.7968675842429997E-3</v>
      </c>
      <c r="I33" s="45">
        <f t="shared" si="9"/>
        <v>2.6677337601707348E-4</v>
      </c>
      <c r="J33" s="9">
        <v>40871</v>
      </c>
      <c r="K33" s="9">
        <v>29988</v>
      </c>
      <c r="L33" s="10">
        <v>0.73372317780333196</v>
      </c>
      <c r="M33" s="11">
        <v>6409</v>
      </c>
      <c r="N33" s="9">
        <v>4938</v>
      </c>
      <c r="O33" s="10">
        <v>0.16466586634653901</v>
      </c>
      <c r="P33" s="11">
        <v>2107</v>
      </c>
      <c r="Q33" s="9">
        <v>1877</v>
      </c>
      <c r="R33" s="10">
        <v>0.38011340623734302</v>
      </c>
      <c r="S33" s="10">
        <v>6.25917033480059E-2</v>
      </c>
      <c r="T33" s="10">
        <v>7.0261437908496704E-2</v>
      </c>
      <c r="U33" s="10">
        <v>0.32875643626150702</v>
      </c>
      <c r="V33" s="12">
        <v>0</v>
      </c>
      <c r="W33" s="13"/>
      <c r="X33" s="3"/>
      <c r="Y33" s="3"/>
    </row>
    <row r="34" spans="1:25" ht="26.4">
      <c r="A34" s="137"/>
      <c r="B34" s="137"/>
      <c r="C34" s="137"/>
      <c r="D34" s="89" t="s">
        <v>156</v>
      </c>
      <c r="E34" s="8">
        <v>44370.403253206001</v>
      </c>
      <c r="F34" s="43" t="s">
        <v>168</v>
      </c>
      <c r="G34" s="44">
        <v>0</v>
      </c>
      <c r="H34" s="45">
        <f t="shared" si="8"/>
        <v>0</v>
      </c>
      <c r="I34" s="45">
        <f t="shared" si="9"/>
        <v>0</v>
      </c>
      <c r="J34" s="9">
        <v>40871</v>
      </c>
      <c r="K34" s="9">
        <v>29988</v>
      </c>
      <c r="L34" s="10">
        <v>0.73372317780333196</v>
      </c>
      <c r="M34" s="11">
        <v>6409</v>
      </c>
      <c r="N34" s="9">
        <v>4938</v>
      </c>
      <c r="O34" s="10">
        <v>0.16466586634653901</v>
      </c>
      <c r="P34" s="11">
        <v>2107</v>
      </c>
      <c r="Q34" s="9">
        <v>1877</v>
      </c>
      <c r="R34" s="10">
        <v>0.38011340623734302</v>
      </c>
      <c r="S34" s="10">
        <v>6.25917033480059E-2</v>
      </c>
      <c r="T34" s="10">
        <v>7.0261437908496704E-2</v>
      </c>
      <c r="U34" s="10">
        <v>0.32875643626150702</v>
      </c>
      <c r="V34" s="12">
        <v>0</v>
      </c>
      <c r="W34" s="13"/>
      <c r="X34" s="3"/>
      <c r="Y34" s="3"/>
    </row>
    <row r="35" spans="1:25">
      <c r="A35" s="137"/>
      <c r="B35" s="137"/>
      <c r="C35" s="137"/>
      <c r="D35" s="89"/>
      <c r="E35" s="8"/>
      <c r="F35" s="8"/>
      <c r="G35" s="8"/>
      <c r="H35" s="8"/>
      <c r="I35" s="8"/>
      <c r="J35" s="9"/>
      <c r="K35" s="9"/>
      <c r="L35" s="10"/>
      <c r="M35" s="11"/>
      <c r="N35" s="9"/>
      <c r="O35" s="10"/>
      <c r="P35" s="11"/>
      <c r="Q35" s="9"/>
      <c r="R35" s="10"/>
      <c r="S35" s="10"/>
      <c r="T35" s="10"/>
      <c r="U35" s="10"/>
      <c r="V35" s="12"/>
      <c r="W35" s="13"/>
      <c r="X35" s="3"/>
      <c r="Y35" s="3"/>
    </row>
    <row r="36" spans="1:25" ht="20.399999999999999">
      <c r="A36" s="137"/>
      <c r="B36" s="137"/>
      <c r="C36" s="138"/>
      <c r="D36" s="83" t="s">
        <v>158</v>
      </c>
      <c r="E36" s="8">
        <v>44377.375351469898</v>
      </c>
      <c r="F36" s="8"/>
      <c r="G36" s="8"/>
      <c r="H36" s="8"/>
      <c r="I36" s="8"/>
      <c r="J36" s="9">
        <v>40829</v>
      </c>
      <c r="K36" s="9">
        <v>29912</v>
      </c>
      <c r="L36" s="10">
        <v>0.73261652256974197</v>
      </c>
      <c r="M36" s="11">
        <v>6670</v>
      </c>
      <c r="N36" s="9">
        <v>5161</v>
      </c>
      <c r="O36" s="10">
        <v>0.17253944905054799</v>
      </c>
      <c r="P36" s="11">
        <v>2019</v>
      </c>
      <c r="Q36" s="9">
        <v>1891</v>
      </c>
      <c r="R36" s="10">
        <v>0.36640186010463099</v>
      </c>
      <c r="S36" s="10">
        <v>6.3218775073549102E-2</v>
      </c>
      <c r="T36" s="10">
        <v>6.7497994116073795E-2</v>
      </c>
      <c r="U36" s="10">
        <v>0.30269865067466301</v>
      </c>
      <c r="V36" s="12">
        <v>0</v>
      </c>
      <c r="W36" s="13" t="s">
        <v>159</v>
      </c>
      <c r="X36" s="3"/>
      <c r="Y36" s="3"/>
    </row>
    <row r="37" spans="1:25">
      <c r="A37" s="137"/>
      <c r="B37" s="137"/>
      <c r="C37" s="91"/>
      <c r="D37" s="89" t="s">
        <v>158</v>
      </c>
      <c r="E37" s="8">
        <v>44377.375351469898</v>
      </c>
      <c r="F37" s="43" t="s">
        <v>75</v>
      </c>
      <c r="G37" s="44">
        <v>17</v>
      </c>
      <c r="H37" s="45">
        <f>G37/P$36</f>
        <v>8.4200099058940065E-3</v>
      </c>
      <c r="I37" s="45">
        <f>+G37/K$36</f>
        <v>5.6833377908531695E-4</v>
      </c>
      <c r="J37" s="9">
        <v>40829</v>
      </c>
      <c r="K37" s="9">
        <v>29912</v>
      </c>
      <c r="L37" s="10">
        <v>0.73261652256974197</v>
      </c>
      <c r="M37" s="11">
        <v>6670</v>
      </c>
      <c r="N37" s="9">
        <v>5161</v>
      </c>
      <c r="O37" s="10">
        <v>0.17253944905054799</v>
      </c>
      <c r="P37" s="11">
        <v>2019</v>
      </c>
      <c r="Q37" s="9">
        <v>1891</v>
      </c>
      <c r="R37" s="10">
        <v>0.36640186010463099</v>
      </c>
      <c r="S37" s="10">
        <v>6.3218775073549102E-2</v>
      </c>
      <c r="T37" s="10">
        <v>6.7497994116073795E-2</v>
      </c>
      <c r="U37" s="10">
        <v>0.30269865067466301</v>
      </c>
      <c r="V37" s="12">
        <v>0</v>
      </c>
      <c r="W37" s="13"/>
      <c r="X37" s="3"/>
      <c r="Y37" s="3"/>
    </row>
    <row r="38" spans="1:25" ht="26.4">
      <c r="A38" s="137"/>
      <c r="B38" s="137"/>
      <c r="C38" s="91"/>
      <c r="D38" s="89" t="s">
        <v>158</v>
      </c>
      <c r="E38" s="8">
        <v>44377.375351469898</v>
      </c>
      <c r="F38" s="43" t="s">
        <v>53</v>
      </c>
      <c r="G38" s="44">
        <v>3</v>
      </c>
      <c r="H38" s="45">
        <f t="shared" ref="H38:H42" si="10">G38/P$36</f>
        <v>1.4858841010401188E-3</v>
      </c>
      <c r="I38" s="45">
        <f t="shared" ref="I38:I42" si="11">+G38/K$36</f>
        <v>1.0029419630917357E-4</v>
      </c>
      <c r="J38" s="9">
        <v>40829</v>
      </c>
      <c r="K38" s="9">
        <v>29912</v>
      </c>
      <c r="L38" s="10">
        <v>0.73261652256974197</v>
      </c>
      <c r="M38" s="11">
        <v>6670</v>
      </c>
      <c r="N38" s="9">
        <v>5161</v>
      </c>
      <c r="O38" s="10">
        <v>0.17253944905054799</v>
      </c>
      <c r="P38" s="11">
        <v>2019</v>
      </c>
      <c r="Q38" s="9">
        <v>1891</v>
      </c>
      <c r="R38" s="10">
        <v>0.36640186010463099</v>
      </c>
      <c r="S38" s="10">
        <v>6.3218775073549102E-2</v>
      </c>
      <c r="T38" s="10">
        <v>6.7497994116073795E-2</v>
      </c>
      <c r="U38" s="10">
        <v>0.30269865067466301</v>
      </c>
      <c r="V38" s="12">
        <v>0</v>
      </c>
      <c r="W38" s="13"/>
      <c r="X38" s="3"/>
      <c r="Y38" s="3"/>
    </row>
    <row r="39" spans="1:25">
      <c r="A39" s="137"/>
      <c r="B39" s="137"/>
      <c r="C39" s="91"/>
      <c r="D39" s="89" t="s">
        <v>158</v>
      </c>
      <c r="E39" s="8">
        <v>44377.375351469898</v>
      </c>
      <c r="F39" s="43" t="s">
        <v>52</v>
      </c>
      <c r="G39" s="44">
        <v>6</v>
      </c>
      <c r="H39" s="45">
        <f t="shared" si="10"/>
        <v>2.9717682020802376E-3</v>
      </c>
      <c r="I39" s="45">
        <f t="shared" si="11"/>
        <v>2.0058839261834715E-4</v>
      </c>
      <c r="J39" s="9">
        <v>40829</v>
      </c>
      <c r="K39" s="9">
        <v>29912</v>
      </c>
      <c r="L39" s="10">
        <v>0.73261652256974197</v>
      </c>
      <c r="M39" s="11">
        <v>6670</v>
      </c>
      <c r="N39" s="9">
        <v>5161</v>
      </c>
      <c r="O39" s="10">
        <v>0.17253944905054799</v>
      </c>
      <c r="P39" s="11">
        <v>2019</v>
      </c>
      <c r="Q39" s="9">
        <v>1891</v>
      </c>
      <c r="R39" s="10">
        <v>0.36640186010463099</v>
      </c>
      <c r="S39" s="10">
        <v>6.3218775073549102E-2</v>
      </c>
      <c r="T39" s="10">
        <v>6.7497994116073795E-2</v>
      </c>
      <c r="U39" s="10">
        <v>0.30269865067466301</v>
      </c>
      <c r="V39" s="12">
        <v>0</v>
      </c>
      <c r="W39" s="13"/>
      <c r="X39" s="3"/>
      <c r="Y39" s="3"/>
    </row>
    <row r="40" spans="1:25" ht="26.4">
      <c r="A40" s="137"/>
      <c r="B40" s="137"/>
      <c r="C40" s="91"/>
      <c r="D40" s="89" t="s">
        <v>158</v>
      </c>
      <c r="E40" s="8">
        <v>44377.375351469898</v>
      </c>
      <c r="F40" s="43" t="s">
        <v>142</v>
      </c>
      <c r="G40" s="44">
        <v>5</v>
      </c>
      <c r="H40" s="45">
        <f t="shared" si="10"/>
        <v>2.4764735017335313E-3</v>
      </c>
      <c r="I40" s="45">
        <f t="shared" si="11"/>
        <v>1.6715699384862263E-4</v>
      </c>
      <c r="J40" s="9">
        <v>40829</v>
      </c>
      <c r="K40" s="9">
        <v>29912</v>
      </c>
      <c r="L40" s="10">
        <v>0.73261652256974197</v>
      </c>
      <c r="M40" s="11">
        <v>6670</v>
      </c>
      <c r="N40" s="9">
        <v>5161</v>
      </c>
      <c r="O40" s="10">
        <v>0.17253944905054799</v>
      </c>
      <c r="P40" s="11">
        <v>2019</v>
      </c>
      <c r="Q40" s="9">
        <v>1891</v>
      </c>
      <c r="R40" s="10">
        <v>0.36640186010463099</v>
      </c>
      <c r="S40" s="10">
        <v>6.3218775073549102E-2</v>
      </c>
      <c r="T40" s="10">
        <v>6.7497994116073795E-2</v>
      </c>
      <c r="U40" s="10">
        <v>0.30269865067466301</v>
      </c>
      <c r="V40" s="12">
        <v>0</v>
      </c>
      <c r="W40" s="13"/>
      <c r="X40" s="3"/>
      <c r="Y40" s="3"/>
    </row>
    <row r="41" spans="1:25" ht="26.4">
      <c r="A41" s="137"/>
      <c r="B41" s="137"/>
      <c r="C41" s="91"/>
      <c r="D41" s="89" t="s">
        <v>158</v>
      </c>
      <c r="E41" s="8">
        <v>44377.375351469898</v>
      </c>
      <c r="F41" s="43" t="s">
        <v>168</v>
      </c>
      <c r="G41" s="44">
        <v>1</v>
      </c>
      <c r="H41" s="45">
        <f t="shared" si="10"/>
        <v>4.9529470034670627E-4</v>
      </c>
      <c r="I41" s="45">
        <f t="shared" si="11"/>
        <v>3.3431398769724522E-5</v>
      </c>
      <c r="J41" s="9">
        <v>40829</v>
      </c>
      <c r="K41" s="9">
        <v>29912</v>
      </c>
      <c r="L41" s="10">
        <v>0.73261652256974197</v>
      </c>
      <c r="M41" s="11">
        <v>6670</v>
      </c>
      <c r="N41" s="9">
        <v>5161</v>
      </c>
      <c r="O41" s="10">
        <v>0.17253944905054799</v>
      </c>
      <c r="P41" s="11">
        <v>2019</v>
      </c>
      <c r="Q41" s="9">
        <v>1891</v>
      </c>
      <c r="R41" s="10">
        <v>0.36640186010463099</v>
      </c>
      <c r="S41" s="10">
        <v>6.3218775073549102E-2</v>
      </c>
      <c r="T41" s="10">
        <v>6.7497994116073795E-2</v>
      </c>
      <c r="U41" s="10">
        <v>0.30269865067466301</v>
      </c>
      <c r="V41" s="12">
        <v>0</v>
      </c>
      <c r="W41" s="13"/>
      <c r="X41" s="3"/>
      <c r="Y41" s="3"/>
    </row>
    <row r="42" spans="1:25">
      <c r="A42" s="137"/>
      <c r="B42" s="137"/>
      <c r="C42" s="91"/>
      <c r="D42" s="89" t="s">
        <v>158</v>
      </c>
      <c r="E42" s="8">
        <v>44377.375351469898</v>
      </c>
      <c r="F42" s="43" t="s">
        <v>51</v>
      </c>
      <c r="G42" s="44">
        <v>2</v>
      </c>
      <c r="H42" s="45">
        <f t="shared" si="10"/>
        <v>9.9058940069341253E-4</v>
      </c>
      <c r="I42" s="45">
        <f t="shared" si="11"/>
        <v>6.6862797539449044E-5</v>
      </c>
      <c r="J42" s="9">
        <v>40829</v>
      </c>
      <c r="K42" s="9">
        <v>29912</v>
      </c>
      <c r="L42" s="10">
        <v>0.73261652256974197</v>
      </c>
      <c r="M42" s="11">
        <v>6670</v>
      </c>
      <c r="N42" s="9">
        <v>5161</v>
      </c>
      <c r="O42" s="10">
        <v>0.17253944905054799</v>
      </c>
      <c r="P42" s="11">
        <v>2019</v>
      </c>
      <c r="Q42" s="9">
        <v>1891</v>
      </c>
      <c r="R42" s="10">
        <v>0.36640186010463099</v>
      </c>
      <c r="S42" s="10">
        <v>6.3218775073549102E-2</v>
      </c>
      <c r="T42" s="10">
        <v>6.7497994116073795E-2</v>
      </c>
      <c r="U42" s="10">
        <v>0.30269865067466301</v>
      </c>
      <c r="V42" s="12">
        <v>0</v>
      </c>
      <c r="W42" s="13"/>
      <c r="X42" s="3"/>
      <c r="Y42" s="3"/>
    </row>
    <row r="43" spans="1:25">
      <c r="A43" s="137"/>
      <c r="B43" s="137"/>
      <c r="C43" s="143" t="s">
        <v>160</v>
      </c>
      <c r="D43" s="134"/>
      <c r="E43" s="86" t="s">
        <v>0</v>
      </c>
      <c r="F43" s="86"/>
      <c r="G43" s="86"/>
      <c r="H43" s="86"/>
      <c r="I43" s="86"/>
      <c r="J43" s="20">
        <v>204643</v>
      </c>
      <c r="K43" s="20">
        <v>150427</v>
      </c>
      <c r="L43" s="21">
        <v>0.73507034201023203</v>
      </c>
      <c r="M43" s="22">
        <v>33332</v>
      </c>
      <c r="N43" s="20">
        <v>25349</v>
      </c>
      <c r="O43" s="21">
        <v>0.16851363119652699</v>
      </c>
      <c r="P43" s="22">
        <v>10904</v>
      </c>
      <c r="Q43" s="20">
        <v>9870</v>
      </c>
      <c r="R43" s="21">
        <v>0.38936447197128099</v>
      </c>
      <c r="S43" s="21">
        <v>6.5613221030799002E-2</v>
      </c>
      <c r="T43" s="21">
        <v>7.2486987043549403E-2</v>
      </c>
      <c r="U43" s="21">
        <v>0.32713308532341301</v>
      </c>
      <c r="V43" s="86" t="s">
        <v>0</v>
      </c>
      <c r="W43" s="86" t="s">
        <v>0</v>
      </c>
      <c r="X43" s="3"/>
      <c r="Y43" s="3"/>
    </row>
    <row r="44" spans="1:25" ht="20.399999999999999">
      <c r="A44" s="137"/>
      <c r="B44" s="137"/>
      <c r="C44" s="85" t="s">
        <v>63</v>
      </c>
      <c r="D44" s="83" t="s">
        <v>161</v>
      </c>
      <c r="E44" s="8">
        <v>44375.375303900502</v>
      </c>
      <c r="F44" s="8"/>
      <c r="G44" s="8"/>
      <c r="H44" s="8"/>
      <c r="I44" s="8"/>
      <c r="J44" s="9">
        <v>27802</v>
      </c>
      <c r="K44" s="9">
        <v>27337</v>
      </c>
      <c r="L44" s="10">
        <v>0.98327458456226202</v>
      </c>
      <c r="M44" s="11">
        <v>6591</v>
      </c>
      <c r="N44" s="9">
        <v>4321</v>
      </c>
      <c r="O44" s="10">
        <v>0.15806416212459301</v>
      </c>
      <c r="P44" s="11">
        <v>93</v>
      </c>
      <c r="Q44" s="9">
        <v>80</v>
      </c>
      <c r="R44" s="10">
        <v>1.85142328164777E-2</v>
      </c>
      <c r="S44" s="10">
        <v>2.9264366975161899E-3</v>
      </c>
      <c r="T44" s="10">
        <v>3.40198266086257E-3</v>
      </c>
      <c r="U44" s="10">
        <v>1.41101502048248E-2</v>
      </c>
      <c r="V44" s="12">
        <v>1.6</v>
      </c>
      <c r="W44" s="13" t="s">
        <v>65</v>
      </c>
      <c r="X44" s="3"/>
      <c r="Y44" s="3"/>
    </row>
    <row r="45" spans="1:25">
      <c r="A45" s="137"/>
      <c r="B45" s="137"/>
      <c r="C45" s="143" t="s">
        <v>66</v>
      </c>
      <c r="D45" s="134"/>
      <c r="E45" s="86" t="s">
        <v>0</v>
      </c>
      <c r="F45" s="86"/>
      <c r="G45" s="86"/>
      <c r="H45" s="86"/>
      <c r="I45" s="86"/>
      <c r="J45" s="20">
        <v>27802</v>
      </c>
      <c r="K45" s="20">
        <v>27337</v>
      </c>
      <c r="L45" s="21">
        <v>0.98327458456226202</v>
      </c>
      <c r="M45" s="22">
        <v>6591</v>
      </c>
      <c r="N45" s="20">
        <v>4321</v>
      </c>
      <c r="O45" s="21">
        <v>0.15806416212459301</v>
      </c>
      <c r="P45" s="22">
        <v>93</v>
      </c>
      <c r="Q45" s="20">
        <v>80</v>
      </c>
      <c r="R45" s="21">
        <v>1.85142328164777E-2</v>
      </c>
      <c r="S45" s="21">
        <v>2.9264366975161899E-3</v>
      </c>
      <c r="T45" s="21">
        <v>3.40198266086257E-3</v>
      </c>
      <c r="U45" s="21">
        <v>1.41101502048248E-2</v>
      </c>
      <c r="V45" s="86" t="s">
        <v>0</v>
      </c>
      <c r="W45" s="86" t="s">
        <v>0</v>
      </c>
      <c r="X45" s="3"/>
      <c r="Y45" s="3"/>
    </row>
    <row r="46" spans="1:25" ht="20.399999999999999">
      <c r="A46" s="137"/>
      <c r="B46" s="137"/>
      <c r="C46" s="85" t="s">
        <v>35</v>
      </c>
      <c r="D46" s="83" t="s">
        <v>162</v>
      </c>
      <c r="E46" s="8">
        <v>44361.375267557902</v>
      </c>
      <c r="F46" s="8"/>
      <c r="G46" s="8"/>
      <c r="H46" s="8"/>
      <c r="I46" s="8"/>
      <c r="J46" s="9">
        <v>40634</v>
      </c>
      <c r="K46" s="9">
        <v>29898</v>
      </c>
      <c r="L46" s="10">
        <v>0.73578776394152701</v>
      </c>
      <c r="M46" s="11">
        <v>6607</v>
      </c>
      <c r="N46" s="9">
        <v>4910</v>
      </c>
      <c r="O46" s="10">
        <v>0.16422503177470099</v>
      </c>
      <c r="P46" s="11">
        <v>2166</v>
      </c>
      <c r="Q46" s="9">
        <v>1874</v>
      </c>
      <c r="R46" s="10">
        <v>0.38167006109979601</v>
      </c>
      <c r="S46" s="10">
        <v>6.2679777911565995E-2</v>
      </c>
      <c r="T46" s="10">
        <v>7.2446317479430103E-2</v>
      </c>
      <c r="U46" s="10">
        <v>0.32783411533222301</v>
      </c>
      <c r="V46" s="12">
        <v>0.1</v>
      </c>
      <c r="W46" s="13" t="s">
        <v>163</v>
      </c>
      <c r="X46" s="3"/>
      <c r="Y46" s="3"/>
    </row>
    <row r="47" spans="1:25">
      <c r="A47" s="137"/>
      <c r="B47" s="137"/>
      <c r="C47" s="143" t="s">
        <v>38</v>
      </c>
      <c r="D47" s="134"/>
      <c r="E47" s="86" t="s">
        <v>0</v>
      </c>
      <c r="F47" s="86"/>
      <c r="G47" s="86"/>
      <c r="H47" s="86"/>
      <c r="I47" s="86"/>
      <c r="J47" s="20">
        <v>40634</v>
      </c>
      <c r="K47" s="20">
        <v>29898</v>
      </c>
      <c r="L47" s="21">
        <v>0.73578776394152701</v>
      </c>
      <c r="M47" s="22">
        <v>6607</v>
      </c>
      <c r="N47" s="20">
        <v>4910</v>
      </c>
      <c r="O47" s="21">
        <v>0.16422503177470099</v>
      </c>
      <c r="P47" s="22">
        <v>2166</v>
      </c>
      <c r="Q47" s="20">
        <v>1874</v>
      </c>
      <c r="R47" s="21">
        <v>0.38167006109979601</v>
      </c>
      <c r="S47" s="21">
        <v>6.2679777911565995E-2</v>
      </c>
      <c r="T47" s="21">
        <v>7.2446317479430103E-2</v>
      </c>
      <c r="U47" s="21">
        <v>0.32783411533222301</v>
      </c>
      <c r="V47" s="86" t="s">
        <v>0</v>
      </c>
      <c r="W47" s="86" t="s">
        <v>0</v>
      </c>
      <c r="X47" s="3"/>
      <c r="Y47" s="3"/>
    </row>
    <row r="48" spans="1:25" ht="20.399999999999999">
      <c r="A48" s="137"/>
      <c r="B48" s="137"/>
      <c r="C48" s="85" t="s">
        <v>39</v>
      </c>
      <c r="D48" s="83" t="s">
        <v>164</v>
      </c>
      <c r="E48" s="8">
        <v>44372.375317708298</v>
      </c>
      <c r="F48" s="8"/>
      <c r="G48" s="8"/>
      <c r="H48" s="8"/>
      <c r="I48" s="8"/>
      <c r="J48" s="9">
        <v>19555</v>
      </c>
      <c r="K48" s="9">
        <v>19404</v>
      </c>
      <c r="L48" s="10">
        <v>0.992278189721299</v>
      </c>
      <c r="M48" s="11">
        <v>5031</v>
      </c>
      <c r="N48" s="9">
        <v>3820</v>
      </c>
      <c r="O48" s="10">
        <v>0.196866625438054</v>
      </c>
      <c r="P48" s="11">
        <v>1520</v>
      </c>
      <c r="Q48" s="9">
        <v>1240</v>
      </c>
      <c r="R48" s="10">
        <v>0.324607329842932</v>
      </c>
      <c r="S48" s="10">
        <v>6.3904349618635295E-2</v>
      </c>
      <c r="T48" s="10">
        <v>7.8334364048649796E-2</v>
      </c>
      <c r="U48" s="10">
        <v>0.302126813754721</v>
      </c>
      <c r="V48" s="12">
        <v>0</v>
      </c>
      <c r="W48" s="13" t="s">
        <v>165</v>
      </c>
      <c r="X48" s="3"/>
      <c r="Y48" s="3"/>
    </row>
    <row r="49" spans="1:25">
      <c r="A49" s="137"/>
      <c r="B49" s="137"/>
      <c r="C49" s="90"/>
      <c r="D49" s="89" t="s">
        <v>164</v>
      </c>
      <c r="E49" s="8">
        <v>44372.375317708298</v>
      </c>
      <c r="F49" s="43" t="s">
        <v>54</v>
      </c>
      <c r="G49" s="44">
        <v>9</v>
      </c>
      <c r="H49" s="45">
        <f>G49/P$48</f>
        <v>5.9210526315789476E-3</v>
      </c>
      <c r="I49" s="45">
        <f>+G49/K$48</f>
        <v>4.6382189239332097E-4</v>
      </c>
      <c r="J49" s="9">
        <v>19555</v>
      </c>
      <c r="K49" s="9">
        <v>19404</v>
      </c>
      <c r="L49" s="10">
        <v>0.992278189721299</v>
      </c>
      <c r="M49" s="11">
        <v>5031</v>
      </c>
      <c r="N49" s="9">
        <v>3820</v>
      </c>
      <c r="O49" s="10">
        <v>0.196866625438054</v>
      </c>
      <c r="P49" s="11">
        <v>1520</v>
      </c>
      <c r="Q49" s="9">
        <v>1240</v>
      </c>
      <c r="R49" s="10">
        <v>0.324607329842932</v>
      </c>
      <c r="S49" s="10">
        <v>6.3904349618635295E-2</v>
      </c>
      <c r="T49" s="10">
        <v>7.8334364048649796E-2</v>
      </c>
      <c r="U49" s="10">
        <v>0.302126813754721</v>
      </c>
      <c r="V49" s="12">
        <v>0</v>
      </c>
      <c r="W49" s="13"/>
      <c r="X49" s="3"/>
      <c r="Y49" s="3"/>
    </row>
    <row r="50" spans="1:25">
      <c r="A50" s="137"/>
      <c r="B50" s="138"/>
      <c r="C50" s="143" t="s">
        <v>42</v>
      </c>
      <c r="D50" s="134"/>
      <c r="E50" s="86" t="s">
        <v>0</v>
      </c>
      <c r="F50" s="86"/>
      <c r="G50" s="86"/>
      <c r="H50" s="86"/>
      <c r="I50" s="86"/>
      <c r="J50" s="20">
        <v>19555</v>
      </c>
      <c r="K50" s="20">
        <v>19404</v>
      </c>
      <c r="L50" s="21">
        <v>0.992278189721299</v>
      </c>
      <c r="M50" s="22">
        <v>5031</v>
      </c>
      <c r="N50" s="20">
        <v>3820</v>
      </c>
      <c r="O50" s="21">
        <v>0.196866625438054</v>
      </c>
      <c r="P50" s="22">
        <v>1520</v>
      </c>
      <c r="Q50" s="20">
        <v>1240</v>
      </c>
      <c r="R50" s="21">
        <v>0.324607329842932</v>
      </c>
      <c r="S50" s="21">
        <v>6.3904349618635295E-2</v>
      </c>
      <c r="T50" s="21">
        <v>7.8334364048649796E-2</v>
      </c>
      <c r="U50" s="21">
        <v>0.302126813754721</v>
      </c>
      <c r="V50" s="86" t="s">
        <v>0</v>
      </c>
      <c r="W50" s="86" t="s">
        <v>0</v>
      </c>
      <c r="X50" s="3"/>
      <c r="Y50" s="3"/>
    </row>
    <row r="51" spans="1:25">
      <c r="A51" s="138"/>
      <c r="B51" s="145" t="s">
        <v>166</v>
      </c>
      <c r="C51" s="144"/>
      <c r="D51" s="134"/>
      <c r="E51" s="24" t="s">
        <v>0</v>
      </c>
      <c r="F51" s="24"/>
      <c r="G51" s="24"/>
      <c r="H51" s="24"/>
      <c r="I51" s="24"/>
      <c r="J51" s="25">
        <v>292634</v>
      </c>
      <c r="K51" s="25">
        <v>227066</v>
      </c>
      <c r="L51" s="26">
        <v>0.77593854439333798</v>
      </c>
      <c r="M51" s="27">
        <v>51561</v>
      </c>
      <c r="N51" s="25">
        <v>38400</v>
      </c>
      <c r="O51" s="26">
        <v>0.16911382593607099</v>
      </c>
      <c r="P51" s="27">
        <v>14683</v>
      </c>
      <c r="Q51" s="25">
        <v>13064</v>
      </c>
      <c r="R51" s="26">
        <v>0.340208333333333</v>
      </c>
      <c r="S51" s="26">
        <v>5.75339328653343E-2</v>
      </c>
      <c r="T51" s="26">
        <v>6.4664018391128605E-2</v>
      </c>
      <c r="U51" s="26">
        <v>0.28476949632474202</v>
      </c>
      <c r="V51" s="24" t="s">
        <v>0</v>
      </c>
      <c r="W51" s="24" t="s">
        <v>0</v>
      </c>
      <c r="X51" s="3"/>
      <c r="Y51" s="3"/>
    </row>
    <row r="52" spans="1:25">
      <c r="A52" s="146" t="s">
        <v>115</v>
      </c>
      <c r="B52" s="144"/>
      <c r="C52" s="144"/>
      <c r="D52" s="134"/>
      <c r="E52" s="87" t="s">
        <v>0</v>
      </c>
      <c r="F52" s="87"/>
      <c r="G52" s="87"/>
      <c r="H52" s="87"/>
      <c r="I52" s="87"/>
      <c r="J52" s="29">
        <v>292634</v>
      </c>
      <c r="K52" s="29">
        <v>227066</v>
      </c>
      <c r="L52" s="30">
        <v>0.77593854439333798</v>
      </c>
      <c r="M52" s="31">
        <v>51561</v>
      </c>
      <c r="N52" s="29">
        <v>38400</v>
      </c>
      <c r="O52" s="30">
        <v>0.16911382593607099</v>
      </c>
      <c r="P52" s="31">
        <v>14683</v>
      </c>
      <c r="Q52" s="29">
        <v>13064</v>
      </c>
      <c r="R52" s="30">
        <v>0.340208333333333</v>
      </c>
      <c r="S52" s="30">
        <v>5.75339328653343E-2</v>
      </c>
      <c r="T52" s="30">
        <v>6.4664018391128605E-2</v>
      </c>
      <c r="U52" s="30">
        <v>0.28476949632474202</v>
      </c>
      <c r="V52" s="87" t="s">
        <v>0</v>
      </c>
      <c r="W52" s="87" t="s">
        <v>0</v>
      </c>
      <c r="X52" s="3"/>
      <c r="Y52" s="3"/>
    </row>
    <row r="53" spans="1:25">
      <c r="A53" s="147" t="s">
        <v>116</v>
      </c>
      <c r="B53" s="144"/>
      <c r="C53" s="144"/>
      <c r="D53" s="134"/>
      <c r="E53" s="88" t="s">
        <v>0</v>
      </c>
      <c r="F53" s="88"/>
      <c r="G53" s="88"/>
      <c r="H53" s="88"/>
      <c r="I53" s="88"/>
      <c r="J53" s="33">
        <v>292634</v>
      </c>
      <c r="K53" s="33">
        <v>227066</v>
      </c>
      <c r="L53" s="34">
        <v>0.77593854439333798</v>
      </c>
      <c r="M53" s="35">
        <v>51561</v>
      </c>
      <c r="N53" s="33">
        <v>38400</v>
      </c>
      <c r="O53" s="34">
        <v>0.16911382593607099</v>
      </c>
      <c r="P53" s="35">
        <v>14683</v>
      </c>
      <c r="Q53" s="33">
        <v>13064</v>
      </c>
      <c r="R53" s="34">
        <v>0.340208333333333</v>
      </c>
      <c r="S53" s="34">
        <v>5.75339328653343E-2</v>
      </c>
      <c r="T53" s="34">
        <v>6.4664018391128605E-2</v>
      </c>
      <c r="U53" s="34">
        <v>0.28476949632474202</v>
      </c>
      <c r="V53" s="88" t="s">
        <v>0</v>
      </c>
      <c r="W53" s="88" t="s">
        <v>0</v>
      </c>
      <c r="X53" s="3"/>
      <c r="Y53" s="3"/>
    </row>
    <row r="54" spans="1:25" ht="0" hidden="1" customHeight="1"/>
  </sheetData>
  <autoFilter ref="B3:W53" xr:uid="{00000000-0009-0000-0000-000005000000}"/>
  <mergeCells count="11">
    <mergeCell ref="A52:D52"/>
    <mergeCell ref="A53:D53"/>
    <mergeCell ref="A2:E2"/>
    <mergeCell ref="A4:A51"/>
    <mergeCell ref="B4:B50"/>
    <mergeCell ref="C4:C36"/>
    <mergeCell ref="C43:D43"/>
    <mergeCell ref="C45:D45"/>
    <mergeCell ref="C47:D47"/>
    <mergeCell ref="C50:D50"/>
    <mergeCell ref="B51:D51"/>
  </mergeCells>
  <hyperlinks>
    <hyperlink ref="D4" r:id="rId1" xr:uid="{00000000-0004-0000-0500-000000000000}"/>
    <hyperlink ref="D12" r:id="rId2" xr:uid="{00000000-0004-0000-0500-000001000000}"/>
    <hyperlink ref="D20" r:id="rId3" xr:uid="{00000000-0004-0000-0500-000002000000}"/>
    <hyperlink ref="D28" r:id="rId4" xr:uid="{00000000-0004-0000-0500-000003000000}"/>
    <hyperlink ref="D36" r:id="rId5" xr:uid="{00000000-0004-0000-0500-000004000000}"/>
    <hyperlink ref="D44" r:id="rId6" xr:uid="{00000000-0004-0000-0500-000005000000}"/>
    <hyperlink ref="D46" r:id="rId7" xr:uid="{00000000-0004-0000-0500-000006000000}"/>
    <hyperlink ref="D48" r:id="rId8" xr:uid="{00000000-0004-0000-0500-000007000000}"/>
    <hyperlink ref="D5" r:id="rId9" xr:uid="{00000000-0004-0000-0500-000008000000}"/>
    <hyperlink ref="D6" r:id="rId10" xr:uid="{00000000-0004-0000-0500-000009000000}"/>
    <hyperlink ref="D7" r:id="rId11" xr:uid="{00000000-0004-0000-0500-00000A000000}"/>
    <hyperlink ref="D8" r:id="rId12" xr:uid="{00000000-0004-0000-0500-00000B000000}"/>
    <hyperlink ref="D9" r:id="rId13" xr:uid="{00000000-0004-0000-0500-00000C000000}"/>
    <hyperlink ref="D10" r:id="rId14" xr:uid="{00000000-0004-0000-0500-00000D000000}"/>
    <hyperlink ref="D13" r:id="rId15" xr:uid="{00000000-0004-0000-0500-00000E000000}"/>
    <hyperlink ref="D14" r:id="rId16" xr:uid="{00000000-0004-0000-0500-00000F000000}"/>
    <hyperlink ref="D15" r:id="rId17" xr:uid="{00000000-0004-0000-0500-000010000000}"/>
    <hyperlink ref="D16" r:id="rId18" xr:uid="{00000000-0004-0000-0500-000011000000}"/>
    <hyperlink ref="D17" r:id="rId19" xr:uid="{00000000-0004-0000-0500-000012000000}"/>
    <hyperlink ref="D18" r:id="rId20" xr:uid="{00000000-0004-0000-0500-000013000000}"/>
    <hyperlink ref="D21" r:id="rId21" xr:uid="{00000000-0004-0000-0500-000014000000}"/>
    <hyperlink ref="D22" r:id="rId22" xr:uid="{00000000-0004-0000-0500-000015000000}"/>
    <hyperlink ref="D23" r:id="rId23" xr:uid="{00000000-0004-0000-0500-000016000000}"/>
    <hyperlink ref="D24" r:id="rId24" xr:uid="{00000000-0004-0000-0500-000017000000}"/>
    <hyperlink ref="D25" r:id="rId25" xr:uid="{00000000-0004-0000-0500-000018000000}"/>
    <hyperlink ref="D26" r:id="rId26" xr:uid="{00000000-0004-0000-0500-000019000000}"/>
    <hyperlink ref="D29" r:id="rId27" xr:uid="{00000000-0004-0000-0500-00001A000000}"/>
    <hyperlink ref="D30" r:id="rId28" xr:uid="{00000000-0004-0000-0500-00001B000000}"/>
    <hyperlink ref="D31" r:id="rId29" xr:uid="{00000000-0004-0000-0500-00001C000000}"/>
    <hyperlink ref="D32" r:id="rId30" xr:uid="{00000000-0004-0000-0500-00001D000000}"/>
    <hyperlink ref="D33" r:id="rId31" xr:uid="{00000000-0004-0000-0500-00001E000000}"/>
    <hyperlink ref="D34" r:id="rId32" xr:uid="{00000000-0004-0000-0500-00001F000000}"/>
    <hyperlink ref="D37" r:id="rId33" xr:uid="{00000000-0004-0000-0500-000020000000}"/>
    <hyperlink ref="D38" r:id="rId34" xr:uid="{00000000-0004-0000-0500-000021000000}"/>
    <hyperlink ref="D39" r:id="rId35" xr:uid="{00000000-0004-0000-0500-000022000000}"/>
    <hyperlink ref="D40" r:id="rId36" xr:uid="{00000000-0004-0000-0500-000023000000}"/>
    <hyperlink ref="D41" r:id="rId37" xr:uid="{00000000-0004-0000-0500-000024000000}"/>
    <hyperlink ref="D42" r:id="rId38" xr:uid="{00000000-0004-0000-0500-000025000000}"/>
    <hyperlink ref="D49" r:id="rId39" xr:uid="{00000000-0004-0000-0500-000026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2DD54-795F-49ED-89DD-24381C2D48E8}">
  <dimension ref="A1:Y40"/>
  <sheetViews>
    <sheetView topLeftCell="E1" workbookViewId="0">
      <selection activeCell="F5" sqref="F5:I8"/>
    </sheetView>
  </sheetViews>
  <sheetFormatPr defaultRowHeight="14.4"/>
  <cols>
    <col min="1" max="1" width="13.6640625" style="93" customWidth="1"/>
    <col min="2" max="2" width="8" style="93" customWidth="1"/>
    <col min="3" max="3" width="15.77734375" style="93" customWidth="1"/>
    <col min="4" max="4" width="34.33203125" style="93" customWidth="1"/>
    <col min="5" max="5" width="9.5546875" style="93" customWidth="1"/>
    <col min="6" max="6" width="11.5546875" style="93" customWidth="1"/>
    <col min="7" max="9" width="9.5546875" style="93" customWidth="1"/>
    <col min="10" max="11" width="8.88671875" style="93"/>
    <col min="12" max="12" width="9.21875" style="93" customWidth="1"/>
    <col min="13" max="15" width="8.88671875" style="93"/>
    <col min="16" max="17" width="8.21875" style="93" customWidth="1"/>
    <col min="18" max="18" width="6.88671875" style="93" customWidth="1"/>
    <col min="19" max="20" width="8.21875" style="93" customWidth="1"/>
    <col min="21" max="22" width="6.88671875" style="93" customWidth="1"/>
    <col min="23" max="23" width="37.5546875" style="93" customWidth="1"/>
    <col min="24" max="24" width="5.88671875" style="93" customWidth="1"/>
    <col min="25" max="25" width="255" style="93" customWidth="1"/>
    <col min="26" max="16384" width="8.88671875" style="93"/>
  </cols>
  <sheetData>
    <row r="1" spans="1:25" ht="1.05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s="42" customFormat="1" ht="42" customHeight="1">
      <c r="A2" s="131" t="s">
        <v>182</v>
      </c>
      <c r="B2" s="132"/>
      <c r="C2" s="132"/>
      <c r="D2" s="132"/>
      <c r="E2" s="132"/>
      <c r="F2" s="40" t="s">
        <v>0</v>
      </c>
      <c r="G2" s="40"/>
      <c r="H2" s="40"/>
      <c r="I2" s="40"/>
      <c r="J2" s="40"/>
      <c r="K2" s="40" t="s">
        <v>0</v>
      </c>
      <c r="L2" s="40" t="s">
        <v>0</v>
      </c>
      <c r="M2" s="40" t="s">
        <v>0</v>
      </c>
      <c r="N2" s="41" t="s">
        <v>0</v>
      </c>
      <c r="O2" s="40" t="s">
        <v>0</v>
      </c>
      <c r="P2" s="41" t="s">
        <v>0</v>
      </c>
      <c r="Q2" s="41" t="s">
        <v>0</v>
      </c>
      <c r="R2" s="40" t="s">
        <v>0</v>
      </c>
      <c r="S2" s="41" t="s">
        <v>0</v>
      </c>
      <c r="T2" s="41" t="s">
        <v>0</v>
      </c>
      <c r="U2" s="41" t="s">
        <v>0</v>
      </c>
      <c r="V2" s="41" t="s">
        <v>0</v>
      </c>
      <c r="W2" s="40" t="s">
        <v>0</v>
      </c>
      <c r="X2" s="40" t="s">
        <v>0</v>
      </c>
    </row>
    <row r="3" spans="1:25" ht="31.8">
      <c r="A3" s="94" t="s">
        <v>1</v>
      </c>
      <c r="B3" s="95" t="s">
        <v>2</v>
      </c>
      <c r="C3" s="94" t="s">
        <v>3</v>
      </c>
      <c r="D3" s="94" t="s">
        <v>4</v>
      </c>
      <c r="E3" s="95" t="s">
        <v>5</v>
      </c>
      <c r="F3" s="37" t="s">
        <v>46</v>
      </c>
      <c r="G3" s="38" t="s">
        <v>47</v>
      </c>
      <c r="H3" s="39" t="s">
        <v>48</v>
      </c>
      <c r="I3" s="39" t="s">
        <v>49</v>
      </c>
      <c r="J3" s="95" t="s">
        <v>6</v>
      </c>
      <c r="K3" s="95" t="s">
        <v>7</v>
      </c>
      <c r="L3" s="95" t="s">
        <v>8</v>
      </c>
      <c r="M3" s="95" t="s">
        <v>11</v>
      </c>
      <c r="N3" s="95" t="s">
        <v>9</v>
      </c>
      <c r="O3" s="95" t="s">
        <v>10</v>
      </c>
      <c r="P3" s="95" t="s">
        <v>15</v>
      </c>
      <c r="Q3" s="95" t="s">
        <v>12</v>
      </c>
      <c r="R3" s="95" t="s">
        <v>14</v>
      </c>
      <c r="S3" s="95" t="s">
        <v>13</v>
      </c>
      <c r="T3" s="95" t="s">
        <v>16</v>
      </c>
      <c r="U3" s="95" t="s">
        <v>17</v>
      </c>
      <c r="V3" s="95" t="s">
        <v>20</v>
      </c>
      <c r="W3" s="95" t="s">
        <v>21</v>
      </c>
      <c r="X3" s="92"/>
      <c r="Y3" s="92"/>
    </row>
    <row r="4" spans="1:25">
      <c r="A4" s="153" t="s">
        <v>22</v>
      </c>
      <c r="B4" s="139">
        <v>44378</v>
      </c>
      <c r="C4" s="153" t="s">
        <v>23</v>
      </c>
      <c r="D4" s="96" t="s">
        <v>169</v>
      </c>
      <c r="E4" s="8">
        <v>44384.375367673601</v>
      </c>
      <c r="F4" s="8"/>
      <c r="G4" s="8"/>
      <c r="H4" s="8"/>
      <c r="I4" s="8"/>
      <c r="J4" s="9">
        <v>40814</v>
      </c>
      <c r="K4" s="9">
        <v>29862</v>
      </c>
      <c r="L4" s="10">
        <v>0.73166070466016597</v>
      </c>
      <c r="M4" s="11">
        <v>6666</v>
      </c>
      <c r="N4" s="9">
        <v>5054</v>
      </c>
      <c r="O4" s="10">
        <v>0.16924519456164999</v>
      </c>
      <c r="P4" s="11">
        <v>2304</v>
      </c>
      <c r="Q4" s="9">
        <v>2025</v>
      </c>
      <c r="R4" s="10">
        <v>0.40067273446774798</v>
      </c>
      <c r="S4" s="10">
        <v>6.7811934900542506E-2</v>
      </c>
      <c r="T4" s="10">
        <v>7.7154912597950598E-2</v>
      </c>
      <c r="U4" s="10">
        <v>0.34563456345634602</v>
      </c>
      <c r="V4" s="12">
        <v>0</v>
      </c>
      <c r="W4" s="97" t="s">
        <v>170</v>
      </c>
      <c r="X4" s="92"/>
      <c r="Y4" s="92"/>
    </row>
    <row r="5" spans="1:25" ht="26.4">
      <c r="A5" s="154"/>
      <c r="B5" s="140"/>
      <c r="C5" s="154"/>
      <c r="D5" s="96" t="s">
        <v>169</v>
      </c>
      <c r="E5" s="8">
        <v>44384.375367673601</v>
      </c>
      <c r="F5" s="43" t="s">
        <v>53</v>
      </c>
      <c r="G5" s="44">
        <v>16</v>
      </c>
      <c r="H5" s="45">
        <f>G5/P$4</f>
        <v>6.9444444444444441E-3</v>
      </c>
      <c r="I5" s="45">
        <f>+G5/K$4</f>
        <v>5.3579800415243456E-4</v>
      </c>
      <c r="J5" s="9">
        <v>40814</v>
      </c>
      <c r="K5" s="9">
        <v>29862</v>
      </c>
      <c r="L5" s="10">
        <v>0.73166070466016597</v>
      </c>
      <c r="M5" s="11">
        <v>6666</v>
      </c>
      <c r="N5" s="9">
        <v>5054</v>
      </c>
      <c r="O5" s="10">
        <v>0.16924519456164999</v>
      </c>
      <c r="P5" s="11">
        <v>2304</v>
      </c>
      <c r="Q5" s="9">
        <v>2025</v>
      </c>
      <c r="R5" s="10">
        <v>0.40067273446774798</v>
      </c>
      <c r="S5" s="10">
        <v>6.7811934900542506E-2</v>
      </c>
      <c r="T5" s="10">
        <v>7.7154912597950598E-2</v>
      </c>
      <c r="U5" s="10">
        <v>0.34563456345634602</v>
      </c>
      <c r="V5" s="12">
        <v>0</v>
      </c>
      <c r="W5" s="97"/>
      <c r="X5" s="92"/>
      <c r="Y5" s="92"/>
    </row>
    <row r="6" spans="1:25">
      <c r="A6" s="154"/>
      <c r="B6" s="140"/>
      <c r="C6" s="154"/>
      <c r="D6" s="96" t="s">
        <v>169</v>
      </c>
      <c r="E6" s="8">
        <v>44384.375367673601</v>
      </c>
      <c r="F6" s="43" t="s">
        <v>52</v>
      </c>
      <c r="G6" s="44">
        <v>5</v>
      </c>
      <c r="H6" s="45">
        <f t="shared" ref="H6:H7" si="0">G6/P$4</f>
        <v>2.170138888888889E-3</v>
      </c>
      <c r="I6" s="45">
        <f t="shared" ref="I6:I7" si="1">+G6/K$4</f>
        <v>1.674368762976358E-4</v>
      </c>
      <c r="J6" s="9">
        <v>40814</v>
      </c>
      <c r="K6" s="9">
        <v>29862</v>
      </c>
      <c r="L6" s="10">
        <v>0.73166070466016597</v>
      </c>
      <c r="M6" s="11">
        <v>6666</v>
      </c>
      <c r="N6" s="9">
        <v>5054</v>
      </c>
      <c r="O6" s="10">
        <v>0.16924519456164999</v>
      </c>
      <c r="P6" s="11">
        <v>2304</v>
      </c>
      <c r="Q6" s="9">
        <v>2025</v>
      </c>
      <c r="R6" s="10">
        <v>0.40067273446774798</v>
      </c>
      <c r="S6" s="10">
        <v>6.7811934900542506E-2</v>
      </c>
      <c r="T6" s="10">
        <v>7.7154912597950598E-2</v>
      </c>
      <c r="U6" s="10">
        <v>0.34563456345634602</v>
      </c>
      <c r="V6" s="12">
        <v>0</v>
      </c>
      <c r="W6" s="97"/>
      <c r="X6" s="92"/>
      <c r="Y6" s="92"/>
    </row>
    <row r="7" spans="1:25">
      <c r="A7" s="154"/>
      <c r="B7" s="140"/>
      <c r="C7" s="154"/>
      <c r="D7" s="96" t="s">
        <v>169</v>
      </c>
      <c r="E7" s="8">
        <v>44384.375367673601</v>
      </c>
      <c r="F7" s="43" t="s">
        <v>183</v>
      </c>
      <c r="G7" s="44">
        <v>5</v>
      </c>
      <c r="H7" s="45">
        <f t="shared" si="0"/>
        <v>2.170138888888889E-3</v>
      </c>
      <c r="I7" s="45">
        <f t="shared" si="1"/>
        <v>1.674368762976358E-4</v>
      </c>
      <c r="J7" s="9">
        <v>40814</v>
      </c>
      <c r="K7" s="9">
        <v>29862</v>
      </c>
      <c r="L7" s="10">
        <v>0.73166070466016597</v>
      </c>
      <c r="M7" s="11">
        <v>6666</v>
      </c>
      <c r="N7" s="9">
        <v>5054</v>
      </c>
      <c r="O7" s="10">
        <v>0.16924519456164999</v>
      </c>
      <c r="P7" s="11">
        <v>2304</v>
      </c>
      <c r="Q7" s="9">
        <v>2025</v>
      </c>
      <c r="R7" s="10">
        <v>0.40067273446774798</v>
      </c>
      <c r="S7" s="10">
        <v>6.7811934900542506E-2</v>
      </c>
      <c r="T7" s="10">
        <v>7.7154912597950598E-2</v>
      </c>
      <c r="U7" s="10">
        <v>0.34563456345634602</v>
      </c>
      <c r="V7" s="12">
        <v>0</v>
      </c>
      <c r="W7" s="97"/>
      <c r="X7" s="92"/>
      <c r="Y7" s="92"/>
    </row>
    <row r="8" spans="1:25">
      <c r="A8" s="154"/>
      <c r="B8" s="140"/>
      <c r="C8" s="154"/>
      <c r="D8" s="96" t="s">
        <v>169</v>
      </c>
      <c r="E8" s="8">
        <v>44384.375367673601</v>
      </c>
      <c r="F8" s="43" t="s">
        <v>51</v>
      </c>
      <c r="G8" s="44">
        <v>2</v>
      </c>
      <c r="H8" s="45">
        <f>G8/P$4</f>
        <v>8.6805555555555551E-4</v>
      </c>
      <c r="I8" s="45">
        <f>+G8/K$4</f>
        <v>6.697475051905432E-5</v>
      </c>
      <c r="J8" s="9">
        <v>40814</v>
      </c>
      <c r="K8" s="9">
        <v>29862</v>
      </c>
      <c r="L8" s="10">
        <v>0.73166070466016597</v>
      </c>
      <c r="M8" s="11">
        <v>6666</v>
      </c>
      <c r="N8" s="9">
        <v>5054</v>
      </c>
      <c r="O8" s="10">
        <v>0.16924519456164999</v>
      </c>
      <c r="P8" s="11">
        <v>2304</v>
      </c>
      <c r="Q8" s="9">
        <v>2025</v>
      </c>
      <c r="R8" s="10">
        <v>0.40067273446774798</v>
      </c>
      <c r="S8" s="10">
        <v>6.7811934900542506E-2</v>
      </c>
      <c r="T8" s="10">
        <v>7.7154912597950598E-2</v>
      </c>
      <c r="U8" s="10">
        <v>0.34563456345634602</v>
      </c>
      <c r="V8" s="12">
        <v>0</v>
      </c>
      <c r="W8" s="97"/>
      <c r="X8" s="92"/>
      <c r="Y8" s="92"/>
    </row>
    <row r="9" spans="1:25" ht="26.4">
      <c r="A9" s="154"/>
      <c r="B9" s="140"/>
      <c r="C9" s="154"/>
      <c r="D9" s="96" t="s">
        <v>169</v>
      </c>
      <c r="E9" s="8">
        <v>44384.375367673601</v>
      </c>
      <c r="F9" s="43" t="s">
        <v>92</v>
      </c>
      <c r="G9" s="44">
        <v>16</v>
      </c>
      <c r="H9" s="45">
        <f t="shared" ref="H9" si="2">G9/P$4</f>
        <v>6.9444444444444441E-3</v>
      </c>
      <c r="I9" s="45">
        <f t="shared" ref="I9" si="3">+G9/K$4</f>
        <v>5.3579800415243456E-4</v>
      </c>
      <c r="J9" s="9">
        <v>40814</v>
      </c>
      <c r="K9" s="9">
        <v>29862</v>
      </c>
      <c r="L9" s="10">
        <v>0.73166070466016597</v>
      </c>
      <c r="M9" s="11">
        <v>6666</v>
      </c>
      <c r="N9" s="9">
        <v>5054</v>
      </c>
      <c r="O9" s="10">
        <v>0.16924519456164999</v>
      </c>
      <c r="P9" s="11">
        <v>2304</v>
      </c>
      <c r="Q9" s="9">
        <v>2025</v>
      </c>
      <c r="R9" s="10">
        <v>0.40067273446774798</v>
      </c>
      <c r="S9" s="10">
        <v>6.7811934900542506E-2</v>
      </c>
      <c r="T9" s="10">
        <v>7.7154912597950598E-2</v>
      </c>
      <c r="U9" s="10">
        <v>0.34563456345634602</v>
      </c>
      <c r="V9" s="12">
        <v>0</v>
      </c>
      <c r="W9" s="97"/>
      <c r="X9" s="92"/>
      <c r="Y9" s="92"/>
    </row>
    <row r="10" spans="1:25">
      <c r="A10" s="154"/>
      <c r="B10" s="140"/>
      <c r="C10" s="154"/>
      <c r="D10" s="96"/>
      <c r="E10" s="8"/>
      <c r="F10" s="103"/>
      <c r="G10" s="80"/>
      <c r="H10" s="81"/>
      <c r="I10" s="81"/>
      <c r="J10" s="9"/>
      <c r="K10" s="9"/>
      <c r="L10" s="10"/>
      <c r="M10" s="11"/>
      <c r="N10" s="9"/>
      <c r="O10" s="10"/>
      <c r="P10" s="11"/>
      <c r="Q10" s="9"/>
      <c r="R10" s="10"/>
      <c r="S10" s="10"/>
      <c r="T10" s="10"/>
      <c r="U10" s="10"/>
      <c r="V10" s="12"/>
      <c r="W10" s="97"/>
      <c r="X10" s="92"/>
      <c r="Y10" s="92"/>
    </row>
    <row r="11" spans="1:25" ht="20.399999999999999">
      <c r="A11" s="155"/>
      <c r="B11" s="155"/>
      <c r="C11" s="155"/>
      <c r="D11" s="96" t="s">
        <v>171</v>
      </c>
      <c r="E11" s="8">
        <v>44391.375668368099</v>
      </c>
      <c r="F11" s="8"/>
      <c r="G11" s="8"/>
      <c r="H11" s="8"/>
      <c r="I11" s="8"/>
      <c r="J11" s="9">
        <v>40777</v>
      </c>
      <c r="K11" s="9">
        <v>29901</v>
      </c>
      <c r="L11" s="10">
        <v>0.73328101625916597</v>
      </c>
      <c r="M11" s="11">
        <v>6859</v>
      </c>
      <c r="N11" s="9">
        <v>5279</v>
      </c>
      <c r="O11" s="10">
        <v>0.17654927928831801</v>
      </c>
      <c r="P11" s="11">
        <v>2167</v>
      </c>
      <c r="Q11" s="9">
        <v>1953</v>
      </c>
      <c r="R11" s="10">
        <v>0.36995643114226201</v>
      </c>
      <c r="S11" s="10">
        <v>6.5315541286244602E-2</v>
      </c>
      <c r="T11" s="10">
        <v>7.2472492558777302E-2</v>
      </c>
      <c r="U11" s="10">
        <v>0.31593526753170997</v>
      </c>
      <c r="V11" s="12">
        <v>0</v>
      </c>
      <c r="W11" s="97" t="s">
        <v>172</v>
      </c>
      <c r="X11" s="92"/>
      <c r="Y11" s="92"/>
    </row>
    <row r="12" spans="1:25" ht="26.4">
      <c r="A12" s="155"/>
      <c r="B12" s="155"/>
      <c r="C12" s="155"/>
      <c r="D12" s="96" t="s">
        <v>171</v>
      </c>
      <c r="E12" s="8">
        <v>44391.375668368099</v>
      </c>
      <c r="F12" s="43" t="s">
        <v>53</v>
      </c>
      <c r="G12" s="44">
        <v>15</v>
      </c>
      <c r="H12" s="45">
        <f>G12/P$11</f>
        <v>6.9220119981541301E-3</v>
      </c>
      <c r="I12" s="45">
        <f>+G12/K$11</f>
        <v>5.0165546302799241E-4</v>
      </c>
      <c r="J12" s="9">
        <v>40777</v>
      </c>
      <c r="K12" s="9">
        <v>29901</v>
      </c>
      <c r="L12" s="10">
        <v>0.73328101625916597</v>
      </c>
      <c r="M12" s="11">
        <v>6859</v>
      </c>
      <c r="N12" s="9">
        <v>5279</v>
      </c>
      <c r="O12" s="10">
        <v>0.17654927928831801</v>
      </c>
      <c r="P12" s="11">
        <v>2167</v>
      </c>
      <c r="Q12" s="9">
        <v>1953</v>
      </c>
      <c r="R12" s="10">
        <v>0.36995643114226201</v>
      </c>
      <c r="S12" s="10">
        <v>6.5315541286244602E-2</v>
      </c>
      <c r="T12" s="10">
        <v>7.2472492558777302E-2</v>
      </c>
      <c r="U12" s="10">
        <v>0.31593526753170997</v>
      </c>
      <c r="V12" s="12">
        <v>0</v>
      </c>
      <c r="W12" s="97"/>
      <c r="X12" s="92"/>
      <c r="Y12" s="92"/>
    </row>
    <row r="13" spans="1:25">
      <c r="A13" s="155"/>
      <c r="B13" s="155"/>
      <c r="C13" s="155"/>
      <c r="D13" s="96" t="s">
        <v>171</v>
      </c>
      <c r="E13" s="8">
        <v>44391.375668368099</v>
      </c>
      <c r="F13" s="43" t="s">
        <v>52</v>
      </c>
      <c r="G13" s="44">
        <v>1</v>
      </c>
      <c r="H13" s="45">
        <f t="shared" ref="H13:H16" si="4">G13/P$11</f>
        <v>4.6146746654360867E-4</v>
      </c>
      <c r="I13" s="45">
        <f t="shared" ref="I13:I16" si="5">+G13/K$11</f>
        <v>3.3443697535199494E-5</v>
      </c>
      <c r="J13" s="9">
        <v>40777</v>
      </c>
      <c r="K13" s="9">
        <v>29901</v>
      </c>
      <c r="L13" s="10">
        <v>0.73328101625916597</v>
      </c>
      <c r="M13" s="11">
        <v>6859</v>
      </c>
      <c r="N13" s="9">
        <v>5279</v>
      </c>
      <c r="O13" s="10">
        <v>0.17654927928831801</v>
      </c>
      <c r="P13" s="11">
        <v>2167</v>
      </c>
      <c r="Q13" s="9">
        <v>1953</v>
      </c>
      <c r="R13" s="10">
        <v>0.36995643114226201</v>
      </c>
      <c r="S13" s="10">
        <v>6.5315541286244602E-2</v>
      </c>
      <c r="T13" s="10">
        <v>7.2472492558777302E-2</v>
      </c>
      <c r="U13" s="10">
        <v>0.31593526753170997</v>
      </c>
      <c r="V13" s="12">
        <v>0</v>
      </c>
      <c r="W13" s="97"/>
      <c r="X13" s="92"/>
      <c r="Y13" s="92"/>
    </row>
    <row r="14" spans="1:25">
      <c r="A14" s="155"/>
      <c r="B14" s="155"/>
      <c r="C14" s="155"/>
      <c r="D14" s="96" t="s">
        <v>171</v>
      </c>
      <c r="E14" s="8">
        <v>44391.375668368099</v>
      </c>
      <c r="F14" s="43" t="s">
        <v>183</v>
      </c>
      <c r="G14" s="44">
        <v>5</v>
      </c>
      <c r="H14" s="45">
        <f t="shared" si="4"/>
        <v>2.3073373327180432E-3</v>
      </c>
      <c r="I14" s="45">
        <f t="shared" si="5"/>
        <v>1.6721848767599747E-4</v>
      </c>
      <c r="J14" s="9">
        <v>40777</v>
      </c>
      <c r="K14" s="9">
        <v>29901</v>
      </c>
      <c r="L14" s="10">
        <v>0.73328101625916597</v>
      </c>
      <c r="M14" s="11">
        <v>6859</v>
      </c>
      <c r="N14" s="9">
        <v>5279</v>
      </c>
      <c r="O14" s="10">
        <v>0.17654927928831801</v>
      </c>
      <c r="P14" s="11">
        <v>2167</v>
      </c>
      <c r="Q14" s="9">
        <v>1953</v>
      </c>
      <c r="R14" s="10">
        <v>0.36995643114226201</v>
      </c>
      <c r="S14" s="10">
        <v>6.5315541286244602E-2</v>
      </c>
      <c r="T14" s="10">
        <v>7.2472492558777302E-2</v>
      </c>
      <c r="U14" s="10">
        <v>0.31593526753170997</v>
      </c>
      <c r="V14" s="12">
        <v>0</v>
      </c>
      <c r="W14" s="97"/>
      <c r="X14" s="92"/>
      <c r="Y14" s="92"/>
    </row>
    <row r="15" spans="1:25">
      <c r="A15" s="155"/>
      <c r="B15" s="155"/>
      <c r="C15" s="155"/>
      <c r="D15" s="96" t="s">
        <v>171</v>
      </c>
      <c r="E15" s="8">
        <v>44391.375668368099</v>
      </c>
      <c r="F15" s="43" t="s">
        <v>51</v>
      </c>
      <c r="G15" s="44">
        <v>6</v>
      </c>
      <c r="H15" s="45">
        <f t="shared" si="4"/>
        <v>2.7688047992616522E-3</v>
      </c>
      <c r="I15" s="45">
        <f t="shared" si="5"/>
        <v>2.0066218521119696E-4</v>
      </c>
      <c r="J15" s="9">
        <v>40777</v>
      </c>
      <c r="K15" s="9">
        <v>29901</v>
      </c>
      <c r="L15" s="10">
        <v>0.73328101625916597</v>
      </c>
      <c r="M15" s="11">
        <v>6859</v>
      </c>
      <c r="N15" s="9">
        <v>5279</v>
      </c>
      <c r="O15" s="10">
        <v>0.17654927928831801</v>
      </c>
      <c r="P15" s="11">
        <v>2167</v>
      </c>
      <c r="Q15" s="9">
        <v>1953</v>
      </c>
      <c r="R15" s="10">
        <v>0.36995643114226201</v>
      </c>
      <c r="S15" s="10">
        <v>6.5315541286244602E-2</v>
      </c>
      <c r="T15" s="10">
        <v>7.2472492558777302E-2</v>
      </c>
      <c r="U15" s="10">
        <v>0.31593526753170997</v>
      </c>
      <c r="V15" s="12">
        <v>0</v>
      </c>
      <c r="W15" s="97"/>
      <c r="X15" s="92"/>
      <c r="Y15" s="92"/>
    </row>
    <row r="16" spans="1:25" ht="26.4">
      <c r="A16" s="155"/>
      <c r="B16" s="155"/>
      <c r="C16" s="155"/>
      <c r="D16" s="96" t="s">
        <v>171</v>
      </c>
      <c r="E16" s="8">
        <v>44391.375668368099</v>
      </c>
      <c r="F16" s="43" t="s">
        <v>92</v>
      </c>
      <c r="G16" s="44">
        <v>27</v>
      </c>
      <c r="H16" s="45">
        <f t="shared" si="4"/>
        <v>1.2459621596677434E-2</v>
      </c>
      <c r="I16" s="45">
        <f t="shared" si="5"/>
        <v>9.0297983345038622E-4</v>
      </c>
      <c r="J16" s="9">
        <v>40777</v>
      </c>
      <c r="K16" s="9">
        <v>29901</v>
      </c>
      <c r="L16" s="10">
        <v>0.73328101625916597</v>
      </c>
      <c r="M16" s="11">
        <v>6859</v>
      </c>
      <c r="N16" s="9">
        <v>5279</v>
      </c>
      <c r="O16" s="10">
        <v>0.17654927928831801</v>
      </c>
      <c r="P16" s="11">
        <v>2167</v>
      </c>
      <c r="Q16" s="9">
        <v>1953</v>
      </c>
      <c r="R16" s="10">
        <v>0.36995643114226201</v>
      </c>
      <c r="S16" s="10">
        <v>6.5315541286244602E-2</v>
      </c>
      <c r="T16" s="10">
        <v>7.2472492558777302E-2</v>
      </c>
      <c r="U16" s="10">
        <v>0.31593526753170997</v>
      </c>
      <c r="V16" s="12">
        <v>0</v>
      </c>
      <c r="W16" s="97"/>
      <c r="X16" s="92"/>
      <c r="Y16" s="92"/>
    </row>
    <row r="17" spans="1:25">
      <c r="A17" s="155"/>
      <c r="B17" s="155"/>
      <c r="C17" s="155"/>
      <c r="D17" s="96"/>
      <c r="E17" s="8"/>
      <c r="F17" s="8"/>
      <c r="G17" s="8"/>
      <c r="H17" s="8"/>
      <c r="I17" s="8"/>
      <c r="J17" s="9"/>
      <c r="K17" s="9"/>
      <c r="L17" s="10"/>
      <c r="M17" s="11"/>
      <c r="N17" s="9"/>
      <c r="O17" s="10"/>
      <c r="P17" s="11"/>
      <c r="Q17" s="9"/>
      <c r="R17" s="10"/>
      <c r="S17" s="10"/>
      <c r="T17" s="10"/>
      <c r="U17" s="10"/>
      <c r="V17" s="12"/>
      <c r="W17" s="97"/>
      <c r="X17" s="92"/>
      <c r="Y17" s="92"/>
    </row>
    <row r="18" spans="1:25" ht="20.399999999999999">
      <c r="A18" s="155"/>
      <c r="B18" s="155"/>
      <c r="C18" s="155"/>
      <c r="D18" s="96" t="s">
        <v>173</v>
      </c>
      <c r="E18" s="8">
        <v>44398.375559838001</v>
      </c>
      <c r="F18" s="8"/>
      <c r="G18" s="8"/>
      <c r="H18" s="8"/>
      <c r="I18" s="8"/>
      <c r="J18" s="9">
        <v>40686</v>
      </c>
      <c r="K18" s="9">
        <v>29855</v>
      </c>
      <c r="L18" s="10">
        <v>0.73379049304429</v>
      </c>
      <c r="M18" s="11">
        <v>6898</v>
      </c>
      <c r="N18" s="9">
        <v>5338</v>
      </c>
      <c r="O18" s="10">
        <v>0.17879752135320701</v>
      </c>
      <c r="P18" s="11">
        <v>2236</v>
      </c>
      <c r="Q18" s="9">
        <v>2013</v>
      </c>
      <c r="R18" s="10">
        <v>0.37710753091045301</v>
      </c>
      <c r="S18" s="10">
        <v>6.7425891810416999E-2</v>
      </c>
      <c r="T18" s="10">
        <v>7.4895327415843205E-2</v>
      </c>
      <c r="U18" s="10">
        <v>0.32415192809510002</v>
      </c>
      <c r="V18" s="12">
        <v>0</v>
      </c>
      <c r="W18" s="97" t="s">
        <v>174</v>
      </c>
      <c r="X18" s="92"/>
      <c r="Y18" s="92"/>
    </row>
    <row r="19" spans="1:25" ht="26.4">
      <c r="A19" s="155"/>
      <c r="B19" s="155"/>
      <c r="C19" s="155"/>
      <c r="D19" s="96" t="s">
        <v>173</v>
      </c>
      <c r="E19" s="8">
        <v>44398.375559838001</v>
      </c>
      <c r="F19" s="43" t="s">
        <v>53</v>
      </c>
      <c r="G19" s="44">
        <v>9</v>
      </c>
      <c r="H19" s="45">
        <f>G19/P$18</f>
        <v>4.0250447227191417E-3</v>
      </c>
      <c r="I19" s="45">
        <f>+G19/K$18</f>
        <v>3.0145704237146206E-4</v>
      </c>
      <c r="J19" s="9">
        <v>40686</v>
      </c>
      <c r="K19" s="9">
        <v>29855</v>
      </c>
      <c r="L19" s="10">
        <v>0.73379049304429</v>
      </c>
      <c r="M19" s="11">
        <v>6898</v>
      </c>
      <c r="N19" s="9">
        <v>5338</v>
      </c>
      <c r="O19" s="10">
        <v>0.17879752135320701</v>
      </c>
      <c r="P19" s="11">
        <v>2236</v>
      </c>
      <c r="Q19" s="9">
        <v>2013</v>
      </c>
      <c r="R19" s="10">
        <v>0.37710753091045301</v>
      </c>
      <c r="S19" s="10">
        <v>6.7425891810416999E-2</v>
      </c>
      <c r="T19" s="10">
        <v>7.4895327415843205E-2</v>
      </c>
      <c r="U19" s="10">
        <v>0.32415192809510002</v>
      </c>
      <c r="V19" s="12">
        <v>0</v>
      </c>
      <c r="W19" s="97"/>
      <c r="X19" s="92"/>
      <c r="Y19" s="92"/>
    </row>
    <row r="20" spans="1:25">
      <c r="A20" s="155"/>
      <c r="B20" s="155"/>
      <c r="C20" s="155"/>
      <c r="D20" s="96" t="s">
        <v>173</v>
      </c>
      <c r="E20" s="8">
        <v>44398.375559838001</v>
      </c>
      <c r="F20" s="43" t="s">
        <v>52</v>
      </c>
      <c r="G20" s="44">
        <v>0</v>
      </c>
      <c r="H20" s="45">
        <f t="shared" ref="H20:H23" si="6">G20/P$18</f>
        <v>0</v>
      </c>
      <c r="I20" s="45">
        <f t="shared" ref="I20:I23" si="7">+G20/K$18</f>
        <v>0</v>
      </c>
      <c r="J20" s="9">
        <v>40686</v>
      </c>
      <c r="K20" s="9">
        <v>29855</v>
      </c>
      <c r="L20" s="10">
        <v>0.73379049304429</v>
      </c>
      <c r="M20" s="11">
        <v>6898</v>
      </c>
      <c r="N20" s="9">
        <v>5338</v>
      </c>
      <c r="O20" s="10">
        <v>0.17879752135320701</v>
      </c>
      <c r="P20" s="11">
        <v>2236</v>
      </c>
      <c r="Q20" s="9">
        <v>2013</v>
      </c>
      <c r="R20" s="10">
        <v>0.37710753091045301</v>
      </c>
      <c r="S20" s="10">
        <v>6.7425891810416999E-2</v>
      </c>
      <c r="T20" s="10">
        <v>7.4895327415843205E-2</v>
      </c>
      <c r="U20" s="10">
        <v>0.32415192809510002</v>
      </c>
      <c r="V20" s="12">
        <v>0</v>
      </c>
      <c r="W20" s="97"/>
      <c r="X20" s="92"/>
      <c r="Y20" s="92"/>
    </row>
    <row r="21" spans="1:25" ht="26.4">
      <c r="A21" s="155"/>
      <c r="B21" s="155"/>
      <c r="C21" s="155"/>
      <c r="D21" s="96" t="s">
        <v>173</v>
      </c>
      <c r="E21" s="8">
        <v>44398.375559838001</v>
      </c>
      <c r="F21" s="43" t="s">
        <v>92</v>
      </c>
      <c r="G21" s="44">
        <v>25</v>
      </c>
      <c r="H21" s="45">
        <f t="shared" si="6"/>
        <v>1.1180679785330949E-2</v>
      </c>
      <c r="I21" s="45">
        <f t="shared" si="7"/>
        <v>8.3738067325406132E-4</v>
      </c>
      <c r="J21" s="9">
        <v>40686</v>
      </c>
      <c r="K21" s="9">
        <v>29855</v>
      </c>
      <c r="L21" s="10">
        <v>0.73379049304429</v>
      </c>
      <c r="M21" s="11">
        <v>6898</v>
      </c>
      <c r="N21" s="9">
        <v>5338</v>
      </c>
      <c r="O21" s="10">
        <v>0.17879752135320701</v>
      </c>
      <c r="P21" s="11">
        <v>2236</v>
      </c>
      <c r="Q21" s="9">
        <v>2013</v>
      </c>
      <c r="R21" s="10">
        <v>0.37710753091045301</v>
      </c>
      <c r="S21" s="10">
        <v>6.7425891810416999E-2</v>
      </c>
      <c r="T21" s="10">
        <v>7.4895327415843205E-2</v>
      </c>
      <c r="U21" s="10">
        <v>0.32415192809510002</v>
      </c>
      <c r="V21" s="12">
        <v>0</v>
      </c>
      <c r="W21" s="97"/>
      <c r="X21" s="92"/>
      <c r="Y21" s="92"/>
    </row>
    <row r="22" spans="1:25">
      <c r="A22" s="155"/>
      <c r="B22" s="155"/>
      <c r="C22" s="155"/>
      <c r="D22" s="96" t="s">
        <v>173</v>
      </c>
      <c r="E22" s="8">
        <v>44398.375559838001</v>
      </c>
      <c r="F22" s="43" t="s">
        <v>183</v>
      </c>
      <c r="G22" s="44">
        <v>8</v>
      </c>
      <c r="H22" s="45">
        <f t="shared" si="6"/>
        <v>3.5778175313059034E-3</v>
      </c>
      <c r="I22" s="45">
        <f t="shared" si="7"/>
        <v>2.679618154412996E-4</v>
      </c>
      <c r="J22" s="9">
        <v>40686</v>
      </c>
      <c r="K22" s="9">
        <v>29855</v>
      </c>
      <c r="L22" s="10">
        <v>0.73379049304429</v>
      </c>
      <c r="M22" s="11">
        <v>6898</v>
      </c>
      <c r="N22" s="9">
        <v>5338</v>
      </c>
      <c r="O22" s="10">
        <v>0.17879752135320701</v>
      </c>
      <c r="P22" s="11">
        <v>2236</v>
      </c>
      <c r="Q22" s="9">
        <v>2013</v>
      </c>
      <c r="R22" s="10">
        <v>0.37710753091045301</v>
      </c>
      <c r="S22" s="10">
        <v>6.7425891810416999E-2</v>
      </c>
      <c r="T22" s="10">
        <v>7.4895327415843205E-2</v>
      </c>
      <c r="U22" s="10">
        <v>0.32415192809510002</v>
      </c>
      <c r="V22" s="12">
        <v>0</v>
      </c>
      <c r="W22" s="97"/>
      <c r="X22" s="92"/>
      <c r="Y22" s="92"/>
    </row>
    <row r="23" spans="1:25">
      <c r="A23" s="155"/>
      <c r="B23" s="155"/>
      <c r="C23" s="155"/>
      <c r="D23" s="96" t="s">
        <v>173</v>
      </c>
      <c r="E23" s="8">
        <v>44398.375559838001</v>
      </c>
      <c r="F23" s="43" t="s">
        <v>51</v>
      </c>
      <c r="G23" s="44">
        <v>4</v>
      </c>
      <c r="H23" s="45">
        <f t="shared" si="6"/>
        <v>1.7889087656529517E-3</v>
      </c>
      <c r="I23" s="45">
        <f t="shared" si="7"/>
        <v>1.339809077206498E-4</v>
      </c>
      <c r="J23" s="9">
        <v>40686</v>
      </c>
      <c r="K23" s="9">
        <v>29855</v>
      </c>
      <c r="L23" s="10">
        <v>0.73379049304429</v>
      </c>
      <c r="M23" s="11">
        <v>6898</v>
      </c>
      <c r="N23" s="9">
        <v>5338</v>
      </c>
      <c r="O23" s="10">
        <v>0.17879752135320701</v>
      </c>
      <c r="P23" s="11">
        <v>2236</v>
      </c>
      <c r="Q23" s="9">
        <v>2013</v>
      </c>
      <c r="R23" s="10">
        <v>0.37710753091045301</v>
      </c>
      <c r="S23" s="10">
        <v>6.7425891810416999E-2</v>
      </c>
      <c r="T23" s="10">
        <v>7.4895327415843205E-2</v>
      </c>
      <c r="U23" s="10">
        <v>0.32415192809510002</v>
      </c>
      <c r="V23" s="12">
        <v>0</v>
      </c>
      <c r="W23" s="97"/>
      <c r="X23" s="92"/>
      <c r="Y23" s="92"/>
    </row>
    <row r="24" spans="1:25">
      <c r="A24" s="155"/>
      <c r="B24" s="155"/>
      <c r="C24" s="155"/>
      <c r="D24" s="96"/>
      <c r="E24" s="8"/>
      <c r="F24" s="8"/>
      <c r="G24" s="8"/>
      <c r="H24" s="8"/>
      <c r="I24" s="8"/>
      <c r="J24" s="9"/>
      <c r="K24" s="9"/>
      <c r="L24" s="10"/>
      <c r="M24" s="11"/>
      <c r="N24" s="9"/>
      <c r="O24" s="10"/>
      <c r="P24" s="11"/>
      <c r="Q24" s="9"/>
      <c r="R24" s="10"/>
      <c r="S24" s="10"/>
      <c r="T24" s="10"/>
      <c r="U24" s="10"/>
      <c r="V24" s="12"/>
      <c r="W24" s="97"/>
      <c r="X24" s="92"/>
      <c r="Y24" s="92"/>
    </row>
    <row r="25" spans="1:25">
      <c r="A25" s="155"/>
      <c r="B25" s="155"/>
      <c r="C25" s="156"/>
      <c r="D25" s="96" t="s">
        <v>175</v>
      </c>
      <c r="E25" s="8">
        <v>44405.375549849501</v>
      </c>
      <c r="F25" s="8"/>
      <c r="G25" s="8"/>
      <c r="H25" s="8"/>
      <c r="I25" s="8"/>
      <c r="J25" s="9">
        <v>40626</v>
      </c>
      <c r="K25" s="9">
        <v>29529</v>
      </c>
      <c r="L25" s="10">
        <v>0.72684980062029203</v>
      </c>
      <c r="M25" s="11">
        <v>6630</v>
      </c>
      <c r="N25" s="9">
        <v>4851</v>
      </c>
      <c r="O25" s="10">
        <v>0.16427918317586099</v>
      </c>
      <c r="P25" s="11">
        <v>2111</v>
      </c>
      <c r="Q25" s="9">
        <v>1844</v>
      </c>
      <c r="R25" s="10">
        <v>0.38012780869923701</v>
      </c>
      <c r="S25" s="10">
        <v>6.2447085915540698E-2</v>
      </c>
      <c r="T25" s="10">
        <v>7.14890446679535E-2</v>
      </c>
      <c r="U25" s="10">
        <v>0.31840120663650101</v>
      </c>
      <c r="V25" s="12">
        <v>0.2</v>
      </c>
      <c r="W25" s="97" t="s">
        <v>176</v>
      </c>
      <c r="X25" s="92"/>
      <c r="Y25" s="92"/>
    </row>
    <row r="26" spans="1:25" ht="26.4">
      <c r="A26" s="155"/>
      <c r="B26" s="155"/>
      <c r="C26" s="104"/>
      <c r="D26" s="96" t="s">
        <v>175</v>
      </c>
      <c r="E26" s="8">
        <v>44405.375549849501</v>
      </c>
      <c r="F26" s="43" t="s">
        <v>53</v>
      </c>
      <c r="G26" s="44">
        <v>12</v>
      </c>
      <c r="H26" s="45">
        <f>G26/P$25</f>
        <v>5.6845097110374233E-3</v>
      </c>
      <c r="I26" s="45">
        <f>+G26/K$25</f>
        <v>4.0638016864776998E-4</v>
      </c>
      <c r="J26" s="9">
        <v>40626</v>
      </c>
      <c r="K26" s="9">
        <v>29529</v>
      </c>
      <c r="L26" s="10">
        <v>0.72684980062029203</v>
      </c>
      <c r="M26" s="11">
        <v>6630</v>
      </c>
      <c r="N26" s="9">
        <v>4851</v>
      </c>
      <c r="O26" s="10">
        <v>0.16427918317586099</v>
      </c>
      <c r="P26" s="11">
        <v>2111</v>
      </c>
      <c r="Q26" s="9">
        <v>1844</v>
      </c>
      <c r="R26" s="10">
        <v>0.38012780869923701</v>
      </c>
      <c r="S26" s="10">
        <v>6.2447085915540698E-2</v>
      </c>
      <c r="T26" s="10">
        <v>7.14890446679535E-2</v>
      </c>
      <c r="U26" s="10">
        <v>0.31840120663650101</v>
      </c>
      <c r="V26" s="12">
        <v>0.2</v>
      </c>
      <c r="W26" s="97"/>
      <c r="X26" s="92"/>
      <c r="Y26" s="92"/>
    </row>
    <row r="27" spans="1:25">
      <c r="A27" s="155"/>
      <c r="B27" s="155"/>
      <c r="C27" s="104"/>
      <c r="D27" s="96" t="s">
        <v>175</v>
      </c>
      <c r="E27" s="8">
        <v>44405.375549849501</v>
      </c>
      <c r="F27" s="43" t="s">
        <v>52</v>
      </c>
      <c r="G27" s="44">
        <v>1</v>
      </c>
      <c r="H27" s="45">
        <f t="shared" ref="H27:H30" si="8">G27/P$25</f>
        <v>4.7370914258645192E-4</v>
      </c>
      <c r="I27" s="45">
        <f t="shared" ref="I27:I30" si="9">+G27/K$25</f>
        <v>3.3865014053980834E-5</v>
      </c>
      <c r="J27" s="9">
        <v>40626</v>
      </c>
      <c r="K27" s="9">
        <v>29529</v>
      </c>
      <c r="L27" s="10">
        <v>0.72684980062029203</v>
      </c>
      <c r="M27" s="11">
        <v>6630</v>
      </c>
      <c r="N27" s="9">
        <v>4851</v>
      </c>
      <c r="O27" s="10">
        <v>0.16427918317586099</v>
      </c>
      <c r="P27" s="11">
        <v>2111</v>
      </c>
      <c r="Q27" s="9">
        <v>1844</v>
      </c>
      <c r="R27" s="10">
        <v>0.38012780869923701</v>
      </c>
      <c r="S27" s="10">
        <v>6.2447085915540698E-2</v>
      </c>
      <c r="T27" s="10">
        <v>7.14890446679535E-2</v>
      </c>
      <c r="U27" s="10">
        <v>0.31840120663650101</v>
      </c>
      <c r="V27" s="12">
        <v>0.2</v>
      </c>
      <c r="W27" s="97"/>
      <c r="X27" s="92"/>
      <c r="Y27" s="92"/>
    </row>
    <row r="28" spans="1:25">
      <c r="A28" s="155"/>
      <c r="B28" s="155"/>
      <c r="C28" s="104"/>
      <c r="D28" s="96" t="s">
        <v>175</v>
      </c>
      <c r="E28" s="8">
        <v>44405.375549849501</v>
      </c>
      <c r="F28" s="43" t="s">
        <v>183</v>
      </c>
      <c r="G28" s="44">
        <v>6</v>
      </c>
      <c r="H28" s="45">
        <f t="shared" si="8"/>
        <v>2.8422548555187117E-3</v>
      </c>
      <c r="I28" s="45">
        <f t="shared" si="9"/>
        <v>2.0319008432388499E-4</v>
      </c>
      <c r="J28" s="9">
        <v>40626</v>
      </c>
      <c r="K28" s="9">
        <v>29529</v>
      </c>
      <c r="L28" s="10">
        <v>0.72684980062029203</v>
      </c>
      <c r="M28" s="11">
        <v>6630</v>
      </c>
      <c r="N28" s="9">
        <v>4851</v>
      </c>
      <c r="O28" s="10">
        <v>0.16427918317586099</v>
      </c>
      <c r="P28" s="11">
        <v>2111</v>
      </c>
      <c r="Q28" s="9">
        <v>1844</v>
      </c>
      <c r="R28" s="10">
        <v>0.38012780869923701</v>
      </c>
      <c r="S28" s="10">
        <v>6.2447085915540698E-2</v>
      </c>
      <c r="T28" s="10">
        <v>7.14890446679535E-2</v>
      </c>
      <c r="U28" s="10">
        <v>0.31840120663650101</v>
      </c>
      <c r="V28" s="12">
        <v>0.2</v>
      </c>
      <c r="W28" s="97"/>
      <c r="X28" s="92"/>
      <c r="Y28" s="92"/>
    </row>
    <row r="29" spans="1:25">
      <c r="A29" s="155"/>
      <c r="B29" s="155"/>
      <c r="C29" s="104"/>
      <c r="D29" s="96" t="s">
        <v>175</v>
      </c>
      <c r="E29" s="8">
        <v>44405.375549849501</v>
      </c>
      <c r="F29" s="43" t="s">
        <v>51</v>
      </c>
      <c r="G29" s="44">
        <v>3</v>
      </c>
      <c r="H29" s="45">
        <f t="shared" si="8"/>
        <v>1.4211274277593558E-3</v>
      </c>
      <c r="I29" s="45">
        <f t="shared" si="9"/>
        <v>1.0159504216194249E-4</v>
      </c>
      <c r="J29" s="9">
        <v>40626</v>
      </c>
      <c r="K29" s="9">
        <v>29529</v>
      </c>
      <c r="L29" s="10">
        <v>0.72684980062029203</v>
      </c>
      <c r="M29" s="11">
        <v>6630</v>
      </c>
      <c r="N29" s="9">
        <v>4851</v>
      </c>
      <c r="O29" s="10">
        <v>0.16427918317586099</v>
      </c>
      <c r="P29" s="11">
        <v>2111</v>
      </c>
      <c r="Q29" s="9">
        <v>1844</v>
      </c>
      <c r="R29" s="10">
        <v>0.38012780869923701</v>
      </c>
      <c r="S29" s="10">
        <v>6.2447085915540698E-2</v>
      </c>
      <c r="T29" s="10">
        <v>7.14890446679535E-2</v>
      </c>
      <c r="U29" s="10">
        <v>0.31840120663650101</v>
      </c>
      <c r="V29" s="12">
        <v>0.2</v>
      </c>
      <c r="W29" s="97"/>
      <c r="X29" s="92"/>
      <c r="Y29" s="92"/>
    </row>
    <row r="30" spans="1:25" ht="26.4">
      <c r="A30" s="155"/>
      <c r="B30" s="155"/>
      <c r="C30" s="104"/>
      <c r="D30" s="96" t="s">
        <v>175</v>
      </c>
      <c r="E30" s="8">
        <v>44405.375549849501</v>
      </c>
      <c r="F30" s="43" t="s">
        <v>92</v>
      </c>
      <c r="G30" s="44">
        <v>38</v>
      </c>
      <c r="H30" s="45">
        <f t="shared" si="8"/>
        <v>1.8000947418285174E-2</v>
      </c>
      <c r="I30" s="45">
        <f t="shared" si="9"/>
        <v>1.2868705340512716E-3</v>
      </c>
      <c r="J30" s="9">
        <v>40626</v>
      </c>
      <c r="K30" s="9">
        <v>29529</v>
      </c>
      <c r="L30" s="10">
        <v>0.72684980062029203</v>
      </c>
      <c r="M30" s="11">
        <v>6630</v>
      </c>
      <c r="N30" s="9">
        <v>4851</v>
      </c>
      <c r="O30" s="10">
        <v>0.16427918317586099</v>
      </c>
      <c r="P30" s="11">
        <v>2111</v>
      </c>
      <c r="Q30" s="9">
        <v>1844</v>
      </c>
      <c r="R30" s="10">
        <v>0.38012780869923701</v>
      </c>
      <c r="S30" s="10">
        <v>6.2447085915540698E-2</v>
      </c>
      <c r="T30" s="10">
        <v>7.14890446679535E-2</v>
      </c>
      <c r="U30" s="10">
        <v>0.31840120663650101</v>
      </c>
      <c r="V30" s="12">
        <v>0.2</v>
      </c>
      <c r="W30" s="97"/>
      <c r="X30" s="92"/>
      <c r="Y30" s="92"/>
    </row>
    <row r="31" spans="1:25">
      <c r="A31" s="155"/>
      <c r="B31" s="155"/>
      <c r="C31" s="157" t="s">
        <v>34</v>
      </c>
      <c r="D31" s="151"/>
      <c r="E31" s="98" t="s">
        <v>0</v>
      </c>
      <c r="F31" s="98"/>
      <c r="G31" s="98"/>
      <c r="H31" s="98"/>
      <c r="I31" s="98"/>
      <c r="J31" s="20">
        <v>162903</v>
      </c>
      <c r="K31" s="20">
        <v>119147</v>
      </c>
      <c r="L31" s="21">
        <v>0.73139843956219297</v>
      </c>
      <c r="M31" s="22">
        <v>27053</v>
      </c>
      <c r="N31" s="20">
        <v>20522</v>
      </c>
      <c r="O31" s="21">
        <v>0.17224101320217899</v>
      </c>
      <c r="P31" s="22">
        <v>8818</v>
      </c>
      <c r="Q31" s="20">
        <v>7835</v>
      </c>
      <c r="R31" s="21">
        <v>0.38178540103303799</v>
      </c>
      <c r="S31" s="21">
        <v>6.57591042997306E-2</v>
      </c>
      <c r="T31" s="21">
        <v>7.4009416938739497E-2</v>
      </c>
      <c r="U31" s="21">
        <v>0.32595275939821799</v>
      </c>
      <c r="V31" s="98" t="s">
        <v>0</v>
      </c>
      <c r="W31" s="98" t="s">
        <v>0</v>
      </c>
      <c r="X31" s="92"/>
      <c r="Y31" s="92"/>
    </row>
    <row r="32" spans="1:25" ht="20.399999999999999">
      <c r="A32" s="155"/>
      <c r="B32" s="155"/>
      <c r="C32" s="99" t="s">
        <v>35</v>
      </c>
      <c r="D32" s="96" t="s">
        <v>177</v>
      </c>
      <c r="E32" s="8">
        <v>44383.375548993099</v>
      </c>
      <c r="F32" s="8"/>
      <c r="G32" s="8"/>
      <c r="H32" s="8"/>
      <c r="I32" s="8"/>
      <c r="J32" s="9">
        <v>40468</v>
      </c>
      <c r="K32" s="9">
        <v>29766</v>
      </c>
      <c r="L32" s="10">
        <v>0.73554413363645399</v>
      </c>
      <c r="M32" s="11">
        <v>6720</v>
      </c>
      <c r="N32" s="9">
        <v>4946</v>
      </c>
      <c r="O32" s="10">
        <v>0.16616273600752501</v>
      </c>
      <c r="P32" s="11">
        <v>2082</v>
      </c>
      <c r="Q32" s="9">
        <v>1910</v>
      </c>
      <c r="R32" s="10">
        <v>0.386170642943793</v>
      </c>
      <c r="S32" s="10">
        <v>6.4167170597325796E-2</v>
      </c>
      <c r="T32" s="10">
        <v>6.9945575488812695E-2</v>
      </c>
      <c r="U32" s="10">
        <v>0.30982142857142903</v>
      </c>
      <c r="V32" s="12">
        <v>0</v>
      </c>
      <c r="W32" s="97" t="s">
        <v>178</v>
      </c>
      <c r="X32" s="92"/>
      <c r="Y32" s="92"/>
    </row>
    <row r="33" spans="1:25">
      <c r="A33" s="155"/>
      <c r="B33" s="155"/>
      <c r="C33" s="157" t="s">
        <v>38</v>
      </c>
      <c r="D33" s="151"/>
      <c r="E33" s="98" t="s">
        <v>0</v>
      </c>
      <c r="F33" s="98"/>
      <c r="G33" s="98"/>
      <c r="H33" s="98"/>
      <c r="I33" s="98"/>
      <c r="J33" s="20">
        <v>40468</v>
      </c>
      <c r="K33" s="20">
        <v>29766</v>
      </c>
      <c r="L33" s="21">
        <v>0.73554413363645399</v>
      </c>
      <c r="M33" s="22">
        <v>6720</v>
      </c>
      <c r="N33" s="20">
        <v>4946</v>
      </c>
      <c r="O33" s="21">
        <v>0.16616273600752501</v>
      </c>
      <c r="P33" s="22">
        <v>2082</v>
      </c>
      <c r="Q33" s="20">
        <v>1910</v>
      </c>
      <c r="R33" s="21">
        <v>0.386170642943793</v>
      </c>
      <c r="S33" s="21">
        <v>6.4167170597325796E-2</v>
      </c>
      <c r="T33" s="21">
        <v>6.9945575488812695E-2</v>
      </c>
      <c r="U33" s="21">
        <v>0.30982142857142903</v>
      </c>
      <c r="V33" s="98" t="s">
        <v>0</v>
      </c>
      <c r="W33" s="98" t="s">
        <v>0</v>
      </c>
      <c r="X33" s="92"/>
      <c r="Y33" s="92"/>
    </row>
    <row r="34" spans="1:25" ht="20.399999999999999">
      <c r="A34" s="155"/>
      <c r="B34" s="155"/>
      <c r="C34" s="99" t="s">
        <v>39</v>
      </c>
      <c r="D34" s="96" t="s">
        <v>179</v>
      </c>
      <c r="E34" s="8">
        <v>44407.3754956829</v>
      </c>
      <c r="F34" s="8"/>
      <c r="G34" s="8"/>
      <c r="H34" s="8"/>
      <c r="I34" s="8"/>
      <c r="J34" s="9">
        <v>19410</v>
      </c>
      <c r="K34" s="9">
        <v>19205</v>
      </c>
      <c r="L34" s="10">
        <v>0.98943843379701202</v>
      </c>
      <c r="M34" s="11">
        <v>6324</v>
      </c>
      <c r="N34" s="9">
        <v>4758</v>
      </c>
      <c r="O34" s="10">
        <v>0.24774798229627701</v>
      </c>
      <c r="P34" s="11">
        <v>1427</v>
      </c>
      <c r="Q34" s="9">
        <v>1208</v>
      </c>
      <c r="R34" s="10">
        <v>0.25388818831441801</v>
      </c>
      <c r="S34" s="10">
        <v>6.2900286383754195E-2</v>
      </c>
      <c r="T34" s="10">
        <v>7.4303566779484506E-2</v>
      </c>
      <c r="U34" s="10">
        <v>0.22564832384566699</v>
      </c>
      <c r="V34" s="12">
        <v>0</v>
      </c>
      <c r="W34" s="97" t="s">
        <v>180</v>
      </c>
      <c r="X34" s="92"/>
      <c r="Y34" s="92"/>
    </row>
    <row r="35" spans="1:25">
      <c r="A35" s="155"/>
      <c r="B35" s="155"/>
      <c r="C35" s="99"/>
      <c r="D35" s="96" t="s">
        <v>179</v>
      </c>
      <c r="E35" s="8">
        <v>44407.3754956829</v>
      </c>
      <c r="F35" s="43" t="s">
        <v>54</v>
      </c>
      <c r="G35" s="44">
        <v>5</v>
      </c>
      <c r="H35" s="45">
        <f>G35/P$35</f>
        <v>3.5038542396636299E-3</v>
      </c>
      <c r="I35" s="45">
        <f>+G35/K$35</f>
        <v>2.6034886748242648E-4</v>
      </c>
      <c r="J35" s="9">
        <v>19410</v>
      </c>
      <c r="K35" s="9">
        <v>19205</v>
      </c>
      <c r="L35" s="10">
        <v>0.98943843379701202</v>
      </c>
      <c r="M35" s="11">
        <v>6324</v>
      </c>
      <c r="N35" s="9">
        <v>4758</v>
      </c>
      <c r="O35" s="10">
        <v>0.24774798229627701</v>
      </c>
      <c r="P35" s="11">
        <v>1427</v>
      </c>
      <c r="Q35" s="9">
        <v>1208</v>
      </c>
      <c r="R35" s="10">
        <v>0.25388818831441801</v>
      </c>
      <c r="S35" s="10">
        <v>6.2900286383754195E-2</v>
      </c>
      <c r="T35" s="10">
        <v>7.4303566779484506E-2</v>
      </c>
      <c r="U35" s="10">
        <v>0.22564832384566699</v>
      </c>
      <c r="V35" s="12"/>
      <c r="W35" s="97"/>
      <c r="X35" s="92"/>
      <c r="Y35" s="92"/>
    </row>
    <row r="36" spans="1:25">
      <c r="A36" s="155"/>
      <c r="B36" s="156"/>
      <c r="C36" s="157" t="s">
        <v>42</v>
      </c>
      <c r="D36" s="151"/>
      <c r="E36" s="98" t="s">
        <v>0</v>
      </c>
      <c r="F36" s="98"/>
      <c r="G36" s="98"/>
      <c r="H36" s="98"/>
      <c r="I36" s="98"/>
      <c r="J36" s="20">
        <v>19410</v>
      </c>
      <c r="K36" s="20">
        <v>19205</v>
      </c>
      <c r="L36" s="21">
        <v>0.98943843379701202</v>
      </c>
      <c r="M36" s="22">
        <v>6324</v>
      </c>
      <c r="N36" s="20">
        <v>4758</v>
      </c>
      <c r="O36" s="21">
        <v>0.24774798229627701</v>
      </c>
      <c r="P36" s="22">
        <v>1427</v>
      </c>
      <c r="Q36" s="20">
        <v>1208</v>
      </c>
      <c r="R36" s="21">
        <v>0.25388818831441801</v>
      </c>
      <c r="S36" s="21">
        <v>6.2900286383754195E-2</v>
      </c>
      <c r="T36" s="21">
        <v>7.4303566779484506E-2</v>
      </c>
      <c r="U36" s="21">
        <v>0.22564832384566699</v>
      </c>
      <c r="V36" s="98" t="s">
        <v>0</v>
      </c>
      <c r="W36" s="98" t="s">
        <v>0</v>
      </c>
      <c r="X36" s="92"/>
      <c r="Y36" s="92"/>
    </row>
    <row r="37" spans="1:25">
      <c r="A37" s="156"/>
      <c r="B37" s="158" t="s">
        <v>181</v>
      </c>
      <c r="C37" s="150"/>
      <c r="D37" s="151"/>
      <c r="E37" s="100" t="s">
        <v>0</v>
      </c>
      <c r="F37" s="100"/>
      <c r="G37" s="100"/>
      <c r="H37" s="100"/>
      <c r="I37" s="100"/>
      <c r="J37" s="25">
        <v>222781</v>
      </c>
      <c r="K37" s="25">
        <v>168118</v>
      </c>
      <c r="L37" s="26">
        <v>0.75463347412930204</v>
      </c>
      <c r="M37" s="27">
        <v>40097</v>
      </c>
      <c r="N37" s="25">
        <v>30226</v>
      </c>
      <c r="O37" s="26">
        <v>0.17979038532459299</v>
      </c>
      <c r="P37" s="27">
        <v>12327</v>
      </c>
      <c r="Q37" s="25">
        <v>10953</v>
      </c>
      <c r="R37" s="26">
        <v>0.36237014490835701</v>
      </c>
      <c r="S37" s="26">
        <v>6.5150667983202307E-2</v>
      </c>
      <c r="T37" s="26">
        <v>7.3323498970960896E-2</v>
      </c>
      <c r="U37" s="26">
        <v>0.30742948350250598</v>
      </c>
      <c r="V37" s="100" t="s">
        <v>0</v>
      </c>
      <c r="W37" s="100" t="s">
        <v>0</v>
      </c>
      <c r="X37" s="92"/>
      <c r="Y37" s="92"/>
    </row>
    <row r="38" spans="1:25">
      <c r="A38" s="149" t="s">
        <v>44</v>
      </c>
      <c r="B38" s="150"/>
      <c r="C38" s="150"/>
      <c r="D38" s="151"/>
      <c r="E38" s="101" t="s">
        <v>0</v>
      </c>
      <c r="F38" s="101"/>
      <c r="G38" s="101"/>
      <c r="H38" s="101"/>
      <c r="I38" s="101"/>
      <c r="J38" s="29">
        <v>222781</v>
      </c>
      <c r="K38" s="29">
        <v>168118</v>
      </c>
      <c r="L38" s="30">
        <v>0.75463347412930204</v>
      </c>
      <c r="M38" s="31">
        <v>40097</v>
      </c>
      <c r="N38" s="29">
        <v>30226</v>
      </c>
      <c r="O38" s="30">
        <v>0.17979038532459299</v>
      </c>
      <c r="P38" s="31">
        <v>12327</v>
      </c>
      <c r="Q38" s="29">
        <v>10953</v>
      </c>
      <c r="R38" s="30">
        <v>0.36237014490835701</v>
      </c>
      <c r="S38" s="30">
        <v>6.5150667983202307E-2</v>
      </c>
      <c r="T38" s="30">
        <v>7.3323498970960896E-2</v>
      </c>
      <c r="U38" s="30">
        <v>0.30742948350250598</v>
      </c>
      <c r="V38" s="101" t="s">
        <v>0</v>
      </c>
      <c r="W38" s="101" t="s">
        <v>0</v>
      </c>
      <c r="X38" s="92"/>
      <c r="Y38" s="92"/>
    </row>
    <row r="39" spans="1:25">
      <c r="A39" s="152" t="s">
        <v>45</v>
      </c>
      <c r="B39" s="150"/>
      <c r="C39" s="150"/>
      <c r="D39" s="151"/>
      <c r="E39" s="102" t="s">
        <v>0</v>
      </c>
      <c r="F39" s="102"/>
      <c r="G39" s="102"/>
      <c r="H39" s="102"/>
      <c r="I39" s="102"/>
      <c r="J39" s="33">
        <v>222781</v>
      </c>
      <c r="K39" s="33">
        <v>168118</v>
      </c>
      <c r="L39" s="34">
        <v>0.75463347412930204</v>
      </c>
      <c r="M39" s="35">
        <v>40097</v>
      </c>
      <c r="N39" s="33">
        <v>30226</v>
      </c>
      <c r="O39" s="34">
        <v>0.17979038532459299</v>
      </c>
      <c r="P39" s="35">
        <v>12327</v>
      </c>
      <c r="Q39" s="33">
        <v>10953</v>
      </c>
      <c r="R39" s="34">
        <v>0.36237014490835701</v>
      </c>
      <c r="S39" s="34">
        <v>6.5150667983202307E-2</v>
      </c>
      <c r="T39" s="34">
        <v>7.3323498970960896E-2</v>
      </c>
      <c r="U39" s="34">
        <v>0.30742948350250598</v>
      </c>
      <c r="V39" s="102" t="s">
        <v>0</v>
      </c>
      <c r="W39" s="102" t="s">
        <v>0</v>
      </c>
      <c r="X39" s="92"/>
      <c r="Y39" s="92"/>
    </row>
    <row r="40" spans="1:25" ht="0" hidden="1" customHeight="1"/>
  </sheetData>
  <autoFilter ref="A3:W3" xr:uid="{61D2DD54-795F-49ED-89DD-24381C2D48E8}"/>
  <mergeCells count="10">
    <mergeCell ref="A38:D38"/>
    <mergeCell ref="A39:D39"/>
    <mergeCell ref="A2:E2"/>
    <mergeCell ref="A4:A37"/>
    <mergeCell ref="B4:B36"/>
    <mergeCell ref="C4:C25"/>
    <mergeCell ref="C31:D31"/>
    <mergeCell ref="C33:D33"/>
    <mergeCell ref="C36:D36"/>
    <mergeCell ref="B37:D37"/>
  </mergeCells>
  <hyperlinks>
    <hyperlink ref="D4" r:id="rId1" xr:uid="{EA8AC405-0B3C-4A37-BD91-7DFE7FD53D54}"/>
    <hyperlink ref="D11" r:id="rId2" xr:uid="{7A01BE7C-F64A-4E93-AB49-F5446B5C4E68}"/>
    <hyperlink ref="D18" r:id="rId3" xr:uid="{D088799C-9ACC-48E8-97B2-9A0BA93CF334}"/>
    <hyperlink ref="D25" r:id="rId4" xr:uid="{E0EC6E12-8F77-4362-9486-7872F9FD8FBF}"/>
    <hyperlink ref="D32" r:id="rId5" xr:uid="{3A3C09DC-F9A7-495D-A6ED-44D78B4DCC70}"/>
    <hyperlink ref="D34" r:id="rId6" xr:uid="{4981CF85-6134-4579-BDCE-308DCAE76962}"/>
    <hyperlink ref="D5" r:id="rId7" xr:uid="{7229B97A-090C-45A3-B32E-FBC5CFAE11F2}"/>
    <hyperlink ref="D6" r:id="rId8" xr:uid="{139C6690-9DAE-488E-B34D-2E17A0BDB34D}"/>
    <hyperlink ref="D7" r:id="rId9" xr:uid="{B607EF89-BFC0-424B-A2C2-3423DDC79EA4}"/>
    <hyperlink ref="D8" r:id="rId10" xr:uid="{8262F298-C133-4347-B1BE-3D44BE282A6A}"/>
    <hyperlink ref="D9" r:id="rId11" xr:uid="{12A84AC5-8AEF-4B8E-BA69-3DF840888525}"/>
    <hyperlink ref="D12" r:id="rId12" xr:uid="{5E4B2B4D-4AD1-4706-ACF2-75C457D76CF6}"/>
    <hyperlink ref="D13" r:id="rId13" xr:uid="{F1F2A9C3-7D88-4CF6-9D01-6066989B7EC3}"/>
    <hyperlink ref="D14" r:id="rId14" xr:uid="{E1EE0843-7869-41D9-9F63-C57CDFCE5798}"/>
    <hyperlink ref="D15" r:id="rId15" xr:uid="{29F1A57E-13A6-4B7F-8104-A12F8A88E37E}"/>
    <hyperlink ref="D16" r:id="rId16" xr:uid="{446FA886-0146-44D0-9486-94ADDE863009}"/>
    <hyperlink ref="D19" r:id="rId17" xr:uid="{7CEA7DD0-56C4-4218-9129-8D92A38AA11E}"/>
    <hyperlink ref="D20" r:id="rId18" xr:uid="{08B740E2-4BE5-4707-A54C-A6EC6B8F0CF9}"/>
    <hyperlink ref="D21" r:id="rId19" xr:uid="{917840DD-9D6C-4BD3-9E31-5CB578D0AE4E}"/>
    <hyperlink ref="D22" r:id="rId20" xr:uid="{1D71AB18-8919-469D-AD36-BBF023D16284}"/>
    <hyperlink ref="D23" r:id="rId21" xr:uid="{19DAD3F3-EFF7-44BE-8BBC-4FBB2590A228}"/>
    <hyperlink ref="D26" r:id="rId22" xr:uid="{5A3F35F9-31DA-4807-BD03-25B5DBA96783}"/>
    <hyperlink ref="D27" r:id="rId23" xr:uid="{B318F2AC-FC40-421F-BB01-497171DA47F4}"/>
    <hyperlink ref="D28" r:id="rId24" xr:uid="{1D6C284A-D956-4C75-B377-4B329A928A31}"/>
    <hyperlink ref="D29" r:id="rId25" xr:uid="{B9F1A133-408A-47DB-8871-8243270A08D9}"/>
    <hyperlink ref="D30" r:id="rId26" xr:uid="{E456F17E-504F-4432-A8C5-CED4930D532E}"/>
    <hyperlink ref="D35" r:id="rId27" xr:uid="{174DCFC0-8272-4CBE-9953-4AABC56CEA7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A97FC-BB69-4479-BD75-25613696D1C7}">
  <dimension ref="A1:Y39"/>
  <sheetViews>
    <sheetView topLeftCell="D1" workbookViewId="0">
      <selection activeCell="F11" sqref="F11:I15"/>
    </sheetView>
  </sheetViews>
  <sheetFormatPr defaultRowHeight="14.4"/>
  <cols>
    <col min="1" max="1" width="13.6640625" style="93" customWidth="1"/>
    <col min="2" max="2" width="8" style="93" customWidth="1"/>
    <col min="3" max="3" width="15.77734375" style="93" customWidth="1"/>
    <col min="4" max="4" width="34.33203125" style="93" customWidth="1"/>
    <col min="5" max="5" width="9.5546875" style="93" customWidth="1"/>
    <col min="6" max="6" width="15.5546875" style="93" customWidth="1"/>
    <col min="7" max="9" width="9.5546875" style="93" customWidth="1"/>
    <col min="10" max="11" width="8.88671875" style="93"/>
    <col min="12" max="12" width="9.21875" style="93" customWidth="1"/>
    <col min="13" max="15" width="8.88671875" style="93"/>
    <col min="16" max="17" width="8.21875" style="93" customWidth="1"/>
    <col min="18" max="18" width="6.88671875" style="93" customWidth="1"/>
    <col min="19" max="20" width="8.21875" style="93" customWidth="1"/>
    <col min="21" max="22" width="6.88671875" style="93" customWidth="1"/>
    <col min="23" max="23" width="37.5546875" style="93" customWidth="1"/>
    <col min="24" max="24" width="5.88671875" style="93" customWidth="1"/>
    <col min="25" max="25" width="255" style="93" customWidth="1"/>
    <col min="26" max="16384" width="8.88671875" style="93"/>
  </cols>
  <sheetData>
    <row r="1" spans="1:25" ht="1.05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s="42" customFormat="1" ht="42" customHeight="1">
      <c r="A2" s="131" t="s">
        <v>197</v>
      </c>
      <c r="B2" s="132"/>
      <c r="C2" s="132"/>
      <c r="D2" s="132"/>
      <c r="E2" s="132"/>
      <c r="F2" s="40" t="s">
        <v>0</v>
      </c>
      <c r="G2" s="40"/>
      <c r="H2" s="40"/>
      <c r="I2" s="40"/>
      <c r="J2" s="40"/>
      <c r="K2" s="40" t="s">
        <v>0</v>
      </c>
      <c r="L2" s="40" t="s">
        <v>0</v>
      </c>
      <c r="M2" s="40" t="s">
        <v>0</v>
      </c>
      <c r="N2" s="41" t="s">
        <v>0</v>
      </c>
      <c r="O2" s="40" t="s">
        <v>0</v>
      </c>
      <c r="P2" s="41" t="s">
        <v>0</v>
      </c>
      <c r="Q2" s="41" t="s">
        <v>0</v>
      </c>
      <c r="R2" s="40" t="s">
        <v>0</v>
      </c>
      <c r="S2" s="41" t="s">
        <v>0</v>
      </c>
      <c r="T2" s="41" t="s">
        <v>0</v>
      </c>
      <c r="U2" s="41" t="s">
        <v>0</v>
      </c>
      <c r="V2" s="41" t="s">
        <v>0</v>
      </c>
      <c r="W2" s="40" t="s">
        <v>0</v>
      </c>
      <c r="X2" s="40" t="s">
        <v>0</v>
      </c>
    </row>
    <row r="3" spans="1:25" ht="31.8">
      <c r="A3" s="94" t="s">
        <v>1</v>
      </c>
      <c r="B3" s="95" t="s">
        <v>2</v>
      </c>
      <c r="C3" s="94" t="s">
        <v>3</v>
      </c>
      <c r="D3" s="94" t="s">
        <v>4</v>
      </c>
      <c r="E3" s="95" t="s">
        <v>5</v>
      </c>
      <c r="F3" s="37" t="s">
        <v>46</v>
      </c>
      <c r="G3" s="38" t="s">
        <v>47</v>
      </c>
      <c r="H3" s="39" t="s">
        <v>48</v>
      </c>
      <c r="I3" s="39" t="s">
        <v>49</v>
      </c>
      <c r="J3" s="95" t="s">
        <v>6</v>
      </c>
      <c r="K3" s="95" t="s">
        <v>7</v>
      </c>
      <c r="L3" s="95" t="s">
        <v>8</v>
      </c>
      <c r="M3" s="95" t="s">
        <v>11</v>
      </c>
      <c r="N3" s="95" t="s">
        <v>9</v>
      </c>
      <c r="O3" s="95" t="s">
        <v>10</v>
      </c>
      <c r="P3" s="95" t="s">
        <v>15</v>
      </c>
      <c r="Q3" s="95" t="s">
        <v>12</v>
      </c>
      <c r="R3" s="95" t="s">
        <v>14</v>
      </c>
      <c r="S3" s="95" t="s">
        <v>13</v>
      </c>
      <c r="T3" s="95" t="s">
        <v>16</v>
      </c>
      <c r="U3" s="95" t="s">
        <v>17</v>
      </c>
      <c r="V3" s="95" t="s">
        <v>20</v>
      </c>
      <c r="W3" s="95" t="s">
        <v>21</v>
      </c>
      <c r="X3" s="92"/>
      <c r="Y3" s="92"/>
    </row>
    <row r="4" spans="1:25" ht="20.399999999999999">
      <c r="A4" s="153" t="s">
        <v>22</v>
      </c>
      <c r="B4" s="139">
        <v>44409</v>
      </c>
      <c r="C4" s="153" t="s">
        <v>23</v>
      </c>
      <c r="D4" s="96" t="s">
        <v>184</v>
      </c>
      <c r="E4" s="8">
        <v>44412.472280173599</v>
      </c>
      <c r="F4" s="8"/>
      <c r="G4" s="8"/>
      <c r="H4" s="8"/>
      <c r="I4" s="8"/>
      <c r="J4" s="9">
        <v>40545</v>
      </c>
      <c r="K4" s="9">
        <v>29781</v>
      </c>
      <c r="L4" s="10">
        <v>0.734517203107658</v>
      </c>
      <c r="M4" s="11">
        <v>7344</v>
      </c>
      <c r="N4" s="9">
        <v>5413</v>
      </c>
      <c r="O4" s="10">
        <v>0.181760182666801</v>
      </c>
      <c r="P4" s="11">
        <v>2099</v>
      </c>
      <c r="Q4" s="9">
        <v>1918</v>
      </c>
      <c r="R4" s="10">
        <v>0.35433216331054901</v>
      </c>
      <c r="S4" s="10">
        <v>6.4403478728048094E-2</v>
      </c>
      <c r="T4" s="10">
        <v>7.0481179275376907E-2</v>
      </c>
      <c r="U4" s="10">
        <v>0.285811546840959</v>
      </c>
      <c r="V4" s="12">
        <v>0</v>
      </c>
      <c r="W4" s="97" t="s">
        <v>185</v>
      </c>
      <c r="X4" s="92"/>
      <c r="Y4" s="92"/>
    </row>
    <row r="5" spans="1:25">
      <c r="A5" s="154"/>
      <c r="B5" s="140"/>
      <c r="C5" s="154"/>
      <c r="D5" s="96" t="s">
        <v>184</v>
      </c>
      <c r="E5" s="8">
        <v>44412.472280173599</v>
      </c>
      <c r="F5" s="43" t="s">
        <v>52</v>
      </c>
      <c r="G5" s="44">
        <v>1</v>
      </c>
      <c r="H5" s="45">
        <f>G5/P$4</f>
        <v>4.764173415912339E-4</v>
      </c>
      <c r="I5" s="45">
        <f>+G5/K$4</f>
        <v>3.3578456062590243E-5</v>
      </c>
      <c r="J5" s="9">
        <v>40545</v>
      </c>
      <c r="K5" s="9">
        <v>29781</v>
      </c>
      <c r="L5" s="10">
        <v>0.734517203107658</v>
      </c>
      <c r="M5" s="11">
        <v>7344</v>
      </c>
      <c r="N5" s="9">
        <v>5413</v>
      </c>
      <c r="O5" s="10">
        <v>0.181760182666801</v>
      </c>
      <c r="P5" s="11">
        <v>2099</v>
      </c>
      <c r="Q5" s="9">
        <v>1918</v>
      </c>
      <c r="R5" s="10">
        <v>0.35433216331054901</v>
      </c>
      <c r="S5" s="10">
        <v>6.4403478728048094E-2</v>
      </c>
      <c r="T5" s="10">
        <v>7.0481179275376907E-2</v>
      </c>
      <c r="U5" s="10">
        <v>0.285811546840959</v>
      </c>
      <c r="V5" s="12">
        <v>0</v>
      </c>
      <c r="W5" s="97"/>
      <c r="X5" s="92"/>
      <c r="Y5" s="92"/>
    </row>
    <row r="6" spans="1:25">
      <c r="A6" s="154"/>
      <c r="B6" s="140"/>
      <c r="C6" s="154"/>
      <c r="D6" s="96" t="s">
        <v>184</v>
      </c>
      <c r="E6" s="8">
        <v>44412.472280173599</v>
      </c>
      <c r="F6" s="43" t="s">
        <v>51</v>
      </c>
      <c r="G6" s="44">
        <v>4</v>
      </c>
      <c r="H6" s="45">
        <f t="shared" ref="H6:H7" si="0">G6/P$4</f>
        <v>1.9056693663649356E-3</v>
      </c>
      <c r="I6" s="45">
        <f t="shared" ref="I6:I7" si="1">+G6/K$4</f>
        <v>1.3431382425036097E-4</v>
      </c>
      <c r="J6" s="9">
        <v>40545</v>
      </c>
      <c r="K6" s="9">
        <v>29781</v>
      </c>
      <c r="L6" s="10">
        <v>0.734517203107658</v>
      </c>
      <c r="M6" s="11">
        <v>7344</v>
      </c>
      <c r="N6" s="9">
        <v>5413</v>
      </c>
      <c r="O6" s="10">
        <v>0.181760182666801</v>
      </c>
      <c r="P6" s="11">
        <v>2099</v>
      </c>
      <c r="Q6" s="9">
        <v>1918</v>
      </c>
      <c r="R6" s="10">
        <v>0.35433216331054901</v>
      </c>
      <c r="S6" s="10">
        <v>6.4403478728048094E-2</v>
      </c>
      <c r="T6" s="10">
        <v>7.0481179275376907E-2</v>
      </c>
      <c r="U6" s="10">
        <v>0.285811546840959</v>
      </c>
      <c r="V6" s="12">
        <v>0</v>
      </c>
      <c r="W6" s="97"/>
      <c r="X6" s="92"/>
      <c r="Y6" s="92"/>
    </row>
    <row r="7" spans="1:25">
      <c r="A7" s="154"/>
      <c r="B7" s="140"/>
      <c r="C7" s="154"/>
      <c r="D7" s="96" t="s">
        <v>184</v>
      </c>
      <c r="E7" s="8">
        <v>44412.472280173599</v>
      </c>
      <c r="F7" s="43" t="s">
        <v>183</v>
      </c>
      <c r="G7" s="44">
        <v>7</v>
      </c>
      <c r="H7" s="45">
        <f t="shared" si="0"/>
        <v>3.3349213911386373E-3</v>
      </c>
      <c r="I7" s="45">
        <f t="shared" si="1"/>
        <v>2.3504919243813171E-4</v>
      </c>
      <c r="J7" s="9">
        <v>40545</v>
      </c>
      <c r="K7" s="9">
        <v>29781</v>
      </c>
      <c r="L7" s="10">
        <v>0.734517203107658</v>
      </c>
      <c r="M7" s="11">
        <v>7344</v>
      </c>
      <c r="N7" s="9">
        <v>5413</v>
      </c>
      <c r="O7" s="10">
        <v>0.181760182666801</v>
      </c>
      <c r="P7" s="11">
        <v>2099</v>
      </c>
      <c r="Q7" s="9">
        <v>1918</v>
      </c>
      <c r="R7" s="10">
        <v>0.35433216331054901</v>
      </c>
      <c r="S7" s="10">
        <v>6.4403478728048094E-2</v>
      </c>
      <c r="T7" s="10">
        <v>7.0481179275376907E-2</v>
      </c>
      <c r="U7" s="10">
        <v>0.285811546840959</v>
      </c>
      <c r="V7" s="12">
        <v>0</v>
      </c>
      <c r="W7" s="97"/>
      <c r="X7" s="92"/>
      <c r="Y7" s="92"/>
    </row>
    <row r="8" spans="1:25">
      <c r="A8" s="154"/>
      <c r="B8" s="140"/>
      <c r="C8" s="154"/>
      <c r="D8" s="96" t="s">
        <v>184</v>
      </c>
      <c r="E8" s="8">
        <v>44412.472280173599</v>
      </c>
      <c r="F8" s="43" t="s">
        <v>168</v>
      </c>
      <c r="G8" s="44">
        <v>3</v>
      </c>
      <c r="H8" s="45">
        <f>G8/P$4</f>
        <v>1.4292520247737017E-3</v>
      </c>
      <c r="I8" s="45">
        <f>+G8/K$4</f>
        <v>1.0073536818777072E-4</v>
      </c>
      <c r="J8" s="9">
        <v>40545</v>
      </c>
      <c r="K8" s="9">
        <v>29781</v>
      </c>
      <c r="L8" s="10">
        <v>0.734517203107658</v>
      </c>
      <c r="M8" s="11">
        <v>7344</v>
      </c>
      <c r="N8" s="9">
        <v>5413</v>
      </c>
      <c r="O8" s="10">
        <v>0.181760182666801</v>
      </c>
      <c r="P8" s="11">
        <v>2099</v>
      </c>
      <c r="Q8" s="9">
        <v>1918</v>
      </c>
      <c r="R8" s="10">
        <v>0.35433216331054901</v>
      </c>
      <c r="S8" s="10">
        <v>6.4403478728048094E-2</v>
      </c>
      <c r="T8" s="10">
        <v>7.0481179275376907E-2</v>
      </c>
      <c r="U8" s="10">
        <v>0.285811546840959</v>
      </c>
      <c r="V8" s="12">
        <v>0</v>
      </c>
      <c r="W8" s="97"/>
      <c r="X8" s="92"/>
      <c r="Y8" s="92"/>
    </row>
    <row r="9" spans="1:25">
      <c r="A9" s="154"/>
      <c r="B9" s="140"/>
      <c r="C9" s="154"/>
      <c r="D9" s="96"/>
      <c r="E9" s="8"/>
      <c r="F9" s="8"/>
      <c r="G9" s="8"/>
      <c r="H9" s="8"/>
      <c r="I9" s="8"/>
      <c r="J9" s="9"/>
      <c r="K9" s="9"/>
      <c r="L9" s="10"/>
      <c r="M9" s="11"/>
      <c r="N9" s="9"/>
      <c r="O9" s="10"/>
      <c r="P9" s="11"/>
      <c r="Q9" s="9"/>
      <c r="R9" s="10"/>
      <c r="S9" s="10"/>
      <c r="T9" s="10"/>
      <c r="U9" s="10"/>
      <c r="V9" s="12"/>
      <c r="W9" s="97"/>
      <c r="X9" s="92"/>
      <c r="Y9" s="92"/>
    </row>
    <row r="10" spans="1:25" ht="20.399999999999999">
      <c r="A10" s="155"/>
      <c r="B10" s="155"/>
      <c r="C10" s="155"/>
      <c r="D10" s="96" t="s">
        <v>186</v>
      </c>
      <c r="E10" s="8">
        <v>44419.375529895799</v>
      </c>
      <c r="F10" s="8"/>
      <c r="G10" s="8"/>
      <c r="H10" s="8"/>
      <c r="I10" s="8"/>
      <c r="J10" s="9">
        <v>40498</v>
      </c>
      <c r="K10" s="9">
        <v>29670</v>
      </c>
      <c r="L10" s="10">
        <v>0.73262877179120001</v>
      </c>
      <c r="M10" s="11">
        <v>6148</v>
      </c>
      <c r="N10" s="9">
        <v>4655</v>
      </c>
      <c r="O10" s="10">
        <v>0.15689248399056299</v>
      </c>
      <c r="P10" s="11">
        <v>2078</v>
      </c>
      <c r="Q10" s="9">
        <v>1861</v>
      </c>
      <c r="R10" s="10">
        <v>0.39978517722878598</v>
      </c>
      <c r="S10" s="10">
        <v>6.2723289518031702E-2</v>
      </c>
      <c r="T10" s="10">
        <v>7.0037074486012804E-2</v>
      </c>
      <c r="U10" s="10">
        <v>0.33799609629147698</v>
      </c>
      <c r="V10" s="12">
        <v>0</v>
      </c>
      <c r="W10" s="97" t="s">
        <v>187</v>
      </c>
      <c r="X10" s="92"/>
      <c r="Y10" s="92"/>
    </row>
    <row r="11" spans="1:25">
      <c r="A11" s="155"/>
      <c r="B11" s="155"/>
      <c r="C11" s="155"/>
      <c r="D11" s="96" t="s">
        <v>186</v>
      </c>
      <c r="E11" s="8">
        <v>44419.375529895799</v>
      </c>
      <c r="F11" s="43" t="s">
        <v>52</v>
      </c>
      <c r="G11" s="44">
        <v>1</v>
      </c>
      <c r="H11" s="45">
        <f>G11/P$10</f>
        <v>4.8123195380173246E-4</v>
      </c>
      <c r="I11" s="45">
        <f>+G11/K$10</f>
        <v>3.3704078193461412E-5</v>
      </c>
      <c r="J11" s="9">
        <v>40498</v>
      </c>
      <c r="K11" s="9">
        <v>29670</v>
      </c>
      <c r="L11" s="10">
        <v>0.73262877179120001</v>
      </c>
      <c r="M11" s="11">
        <v>6148</v>
      </c>
      <c r="N11" s="9">
        <v>4655</v>
      </c>
      <c r="O11" s="10">
        <v>0.15689248399056299</v>
      </c>
      <c r="P11" s="11">
        <v>2078</v>
      </c>
      <c r="Q11" s="9">
        <v>1861</v>
      </c>
      <c r="R11" s="10">
        <v>0.39978517722878598</v>
      </c>
      <c r="S11" s="10">
        <v>6.2723289518031702E-2</v>
      </c>
      <c r="T11" s="10">
        <v>7.0037074486012804E-2</v>
      </c>
      <c r="U11" s="10">
        <v>0.33799609629147698</v>
      </c>
      <c r="V11" s="12">
        <v>0</v>
      </c>
      <c r="W11" s="97"/>
      <c r="X11" s="92"/>
      <c r="Y11" s="92"/>
    </row>
    <row r="12" spans="1:25">
      <c r="A12" s="155"/>
      <c r="B12" s="155"/>
      <c r="C12" s="155"/>
      <c r="D12" s="96" t="s">
        <v>186</v>
      </c>
      <c r="E12" s="8">
        <v>44419.375529895799</v>
      </c>
      <c r="F12" s="43" t="s">
        <v>51</v>
      </c>
      <c r="G12" s="44">
        <v>5</v>
      </c>
      <c r="H12" s="45">
        <f t="shared" ref="H12:H14" si="2">G12/P$10</f>
        <v>2.406159769008662E-3</v>
      </c>
      <c r="I12" s="45">
        <f t="shared" ref="I12:I14" si="3">+G12/K$10</f>
        <v>1.6852039096730705E-4</v>
      </c>
      <c r="J12" s="9">
        <v>40498</v>
      </c>
      <c r="K12" s="9">
        <v>29670</v>
      </c>
      <c r="L12" s="10">
        <v>0.73262877179120001</v>
      </c>
      <c r="M12" s="11">
        <v>6148</v>
      </c>
      <c r="N12" s="9">
        <v>4655</v>
      </c>
      <c r="O12" s="10">
        <v>0.15689248399056299</v>
      </c>
      <c r="P12" s="11">
        <v>2078</v>
      </c>
      <c r="Q12" s="9">
        <v>1861</v>
      </c>
      <c r="R12" s="10">
        <v>0.39978517722878598</v>
      </c>
      <c r="S12" s="10">
        <v>6.2723289518031702E-2</v>
      </c>
      <c r="T12" s="10">
        <v>7.0037074486012804E-2</v>
      </c>
      <c r="U12" s="10">
        <v>0.33799609629147698</v>
      </c>
      <c r="V12" s="12">
        <v>0</v>
      </c>
      <c r="W12" s="97"/>
      <c r="X12" s="92"/>
      <c r="Y12" s="92"/>
    </row>
    <row r="13" spans="1:25">
      <c r="A13" s="155"/>
      <c r="B13" s="155"/>
      <c r="C13" s="155"/>
      <c r="D13" s="96" t="s">
        <v>186</v>
      </c>
      <c r="E13" s="8">
        <v>44419.375529895799</v>
      </c>
      <c r="F13" s="43" t="s">
        <v>183</v>
      </c>
      <c r="G13" s="44">
        <v>15</v>
      </c>
      <c r="H13" s="45">
        <f t="shared" si="2"/>
        <v>7.2184793070259861E-3</v>
      </c>
      <c r="I13" s="45">
        <f t="shared" si="3"/>
        <v>5.0556117290192115E-4</v>
      </c>
      <c r="J13" s="9">
        <v>40498</v>
      </c>
      <c r="K13" s="9">
        <v>29670</v>
      </c>
      <c r="L13" s="10">
        <v>0.73262877179120001</v>
      </c>
      <c r="M13" s="11">
        <v>6148</v>
      </c>
      <c r="N13" s="9">
        <v>4655</v>
      </c>
      <c r="O13" s="10">
        <v>0.15689248399056299</v>
      </c>
      <c r="P13" s="11">
        <v>2078</v>
      </c>
      <c r="Q13" s="9">
        <v>1861</v>
      </c>
      <c r="R13" s="10">
        <v>0.39978517722878598</v>
      </c>
      <c r="S13" s="10">
        <v>6.2723289518031702E-2</v>
      </c>
      <c r="T13" s="10">
        <v>7.0037074486012804E-2</v>
      </c>
      <c r="U13" s="10">
        <v>0.33799609629147698</v>
      </c>
      <c r="V13" s="12">
        <v>0</v>
      </c>
      <c r="W13" s="97"/>
      <c r="X13" s="92"/>
      <c r="Y13" s="92"/>
    </row>
    <row r="14" spans="1:25">
      <c r="A14" s="155"/>
      <c r="B14" s="155"/>
      <c r="C14" s="155"/>
      <c r="D14" s="96" t="s">
        <v>186</v>
      </c>
      <c r="E14" s="8">
        <v>44419.375529895799</v>
      </c>
      <c r="F14" s="43" t="s">
        <v>168</v>
      </c>
      <c r="G14" s="44">
        <v>5</v>
      </c>
      <c r="H14" s="45">
        <f t="shared" si="2"/>
        <v>2.406159769008662E-3</v>
      </c>
      <c r="I14" s="45">
        <f t="shared" si="3"/>
        <v>1.6852039096730705E-4</v>
      </c>
      <c r="J14" s="9">
        <v>40498</v>
      </c>
      <c r="K14" s="9">
        <v>29670</v>
      </c>
      <c r="L14" s="10">
        <v>0.73262877179120001</v>
      </c>
      <c r="M14" s="11">
        <v>6148</v>
      </c>
      <c r="N14" s="9">
        <v>4655</v>
      </c>
      <c r="O14" s="10">
        <v>0.15689248399056299</v>
      </c>
      <c r="P14" s="11">
        <v>2078</v>
      </c>
      <c r="Q14" s="9">
        <v>1861</v>
      </c>
      <c r="R14" s="10">
        <v>0.39978517722878598</v>
      </c>
      <c r="S14" s="10">
        <v>6.2723289518031702E-2</v>
      </c>
      <c r="T14" s="10">
        <v>7.0037074486012804E-2</v>
      </c>
      <c r="U14" s="10">
        <v>0.33799609629147698</v>
      </c>
      <c r="V14" s="12">
        <v>0</v>
      </c>
      <c r="W14" s="97"/>
      <c r="X14" s="92"/>
      <c r="Y14" s="92"/>
    </row>
    <row r="15" spans="1:25">
      <c r="A15" s="155"/>
      <c r="B15" s="155"/>
      <c r="C15" s="155"/>
      <c r="D15" s="96" t="s">
        <v>186</v>
      </c>
      <c r="E15" s="8">
        <v>44419.375529895799</v>
      </c>
      <c r="F15" s="43" t="s">
        <v>198</v>
      </c>
      <c r="G15" s="44">
        <v>0</v>
      </c>
      <c r="H15" s="45">
        <f t="shared" ref="H15" si="4">G15/P$10</f>
        <v>0</v>
      </c>
      <c r="I15" s="45">
        <f t="shared" ref="I15" si="5">+G15/K$10</f>
        <v>0</v>
      </c>
      <c r="J15" s="9">
        <v>40498</v>
      </c>
      <c r="K15" s="9">
        <v>29670</v>
      </c>
      <c r="L15" s="10">
        <v>0.73262877179120001</v>
      </c>
      <c r="M15" s="11">
        <v>6148</v>
      </c>
      <c r="N15" s="9">
        <v>4655</v>
      </c>
      <c r="O15" s="10">
        <v>0.15689248399056299</v>
      </c>
      <c r="P15" s="11">
        <v>2078</v>
      </c>
      <c r="Q15" s="9">
        <v>1861</v>
      </c>
      <c r="R15" s="10">
        <v>0.39978517722878598</v>
      </c>
      <c r="S15" s="10">
        <v>6.2723289518031702E-2</v>
      </c>
      <c r="T15" s="10">
        <v>7.0037074486012804E-2</v>
      </c>
      <c r="U15" s="10">
        <v>0.33799609629147698</v>
      </c>
      <c r="V15" s="12">
        <v>0</v>
      </c>
      <c r="W15" s="97"/>
      <c r="X15" s="92"/>
      <c r="Y15" s="92"/>
    </row>
    <row r="16" spans="1:25">
      <c r="A16" s="155"/>
      <c r="B16" s="155"/>
      <c r="C16" s="155"/>
      <c r="D16" s="96"/>
      <c r="E16" s="8"/>
      <c r="F16" s="8"/>
      <c r="G16" s="8"/>
      <c r="H16" s="8"/>
      <c r="I16" s="8"/>
      <c r="J16" s="9"/>
      <c r="K16" s="9"/>
      <c r="L16" s="10"/>
      <c r="M16" s="11"/>
      <c r="N16" s="9"/>
      <c r="O16" s="10"/>
      <c r="P16" s="11"/>
      <c r="Q16" s="9"/>
      <c r="R16" s="10"/>
      <c r="S16" s="10"/>
      <c r="T16" s="10"/>
      <c r="U16" s="10"/>
      <c r="V16" s="12"/>
      <c r="W16" s="97"/>
      <c r="X16" s="92"/>
      <c r="Y16" s="92"/>
    </row>
    <row r="17" spans="1:25">
      <c r="A17" s="155"/>
      <c r="B17" s="155"/>
      <c r="C17" s="155"/>
      <c r="D17" s="96" t="s">
        <v>188</v>
      </c>
      <c r="E17" s="8">
        <v>44426.375535844898</v>
      </c>
      <c r="F17" s="8"/>
      <c r="G17" s="8"/>
      <c r="H17" s="8"/>
      <c r="I17" s="8"/>
      <c r="J17" s="9">
        <v>40433</v>
      </c>
      <c r="K17" s="9">
        <v>29541</v>
      </c>
      <c r="L17" s="10">
        <v>0.73061608092399799</v>
      </c>
      <c r="M17" s="11">
        <v>6395</v>
      </c>
      <c r="N17" s="9">
        <v>4755</v>
      </c>
      <c r="O17" s="10">
        <v>0.16096272976541101</v>
      </c>
      <c r="P17" s="11">
        <v>2116</v>
      </c>
      <c r="Q17" s="9">
        <v>1934</v>
      </c>
      <c r="R17" s="10">
        <v>0.406729758149317</v>
      </c>
      <c r="S17" s="10">
        <v>6.5468332148539296E-2</v>
      </c>
      <c r="T17" s="10">
        <v>7.1629261027047197E-2</v>
      </c>
      <c r="U17" s="10">
        <v>0.33088350273651301</v>
      </c>
      <c r="V17" s="12">
        <v>0</v>
      </c>
      <c r="W17" s="97" t="s">
        <v>189</v>
      </c>
      <c r="X17" s="92"/>
      <c r="Y17" s="92"/>
    </row>
    <row r="18" spans="1:25">
      <c r="A18" s="155"/>
      <c r="B18" s="155"/>
      <c r="C18" s="155"/>
      <c r="D18" s="96" t="s">
        <v>188</v>
      </c>
      <c r="E18" s="8">
        <v>44426.375535844898</v>
      </c>
      <c r="F18" s="43" t="s">
        <v>52</v>
      </c>
      <c r="G18" s="44">
        <v>2</v>
      </c>
      <c r="H18" s="45">
        <f>G18/P$17</f>
        <v>9.4517958412098301E-4</v>
      </c>
      <c r="I18" s="45">
        <f>+G18/K$17</f>
        <v>6.7702515148437766E-5</v>
      </c>
      <c r="J18" s="9">
        <v>40433</v>
      </c>
      <c r="K18" s="9">
        <v>29541</v>
      </c>
      <c r="L18" s="10">
        <v>0.73061608092399799</v>
      </c>
      <c r="M18" s="11">
        <v>6395</v>
      </c>
      <c r="N18" s="9">
        <v>4755</v>
      </c>
      <c r="O18" s="10">
        <v>0.16096272976541101</v>
      </c>
      <c r="P18" s="11">
        <v>2116</v>
      </c>
      <c r="Q18" s="9">
        <v>1934</v>
      </c>
      <c r="R18" s="10">
        <v>0.406729758149317</v>
      </c>
      <c r="S18" s="10">
        <v>6.5468332148539296E-2</v>
      </c>
      <c r="T18" s="10">
        <v>7.1629261027047197E-2</v>
      </c>
      <c r="U18" s="10">
        <v>0.33088350273651301</v>
      </c>
      <c r="V18" s="12">
        <v>0</v>
      </c>
      <c r="W18" s="97"/>
      <c r="X18" s="92"/>
      <c r="Y18" s="92"/>
    </row>
    <row r="19" spans="1:25">
      <c r="A19" s="155"/>
      <c r="B19" s="155"/>
      <c r="C19" s="155"/>
      <c r="D19" s="96" t="s">
        <v>188</v>
      </c>
      <c r="E19" s="8">
        <v>44426.375535844898</v>
      </c>
      <c r="F19" s="43" t="s">
        <v>51</v>
      </c>
      <c r="G19" s="44">
        <v>4</v>
      </c>
      <c r="H19" s="45">
        <f t="shared" ref="H19:H22" si="6">G19/P$17</f>
        <v>1.890359168241966E-3</v>
      </c>
      <c r="I19" s="45">
        <f t="shared" ref="I19:I22" si="7">+G19/K$17</f>
        <v>1.3540503029687553E-4</v>
      </c>
      <c r="J19" s="9">
        <v>40433</v>
      </c>
      <c r="K19" s="9">
        <v>29541</v>
      </c>
      <c r="L19" s="10">
        <v>0.73061608092399799</v>
      </c>
      <c r="M19" s="11">
        <v>6395</v>
      </c>
      <c r="N19" s="9">
        <v>4755</v>
      </c>
      <c r="O19" s="10">
        <v>0.16096272976541101</v>
      </c>
      <c r="P19" s="11">
        <v>2116</v>
      </c>
      <c r="Q19" s="9">
        <v>1934</v>
      </c>
      <c r="R19" s="10">
        <v>0.406729758149317</v>
      </c>
      <c r="S19" s="10">
        <v>6.5468332148539296E-2</v>
      </c>
      <c r="T19" s="10">
        <v>7.1629261027047197E-2</v>
      </c>
      <c r="U19" s="10">
        <v>0.33088350273651301</v>
      </c>
      <c r="V19" s="12">
        <v>0</v>
      </c>
      <c r="W19" s="97"/>
      <c r="X19" s="92"/>
      <c r="Y19" s="92"/>
    </row>
    <row r="20" spans="1:25">
      <c r="A20" s="155"/>
      <c r="B20" s="155"/>
      <c r="C20" s="155"/>
      <c r="D20" s="96" t="s">
        <v>188</v>
      </c>
      <c r="E20" s="8">
        <v>44426.375535844898</v>
      </c>
      <c r="F20" s="43" t="s">
        <v>183</v>
      </c>
      <c r="G20" s="44">
        <v>8</v>
      </c>
      <c r="H20" s="45">
        <f t="shared" si="6"/>
        <v>3.780718336483932E-3</v>
      </c>
      <c r="I20" s="45">
        <f t="shared" si="7"/>
        <v>2.7081006059375106E-4</v>
      </c>
      <c r="J20" s="9">
        <v>40433</v>
      </c>
      <c r="K20" s="9">
        <v>29541</v>
      </c>
      <c r="L20" s="10">
        <v>0.73061608092399799</v>
      </c>
      <c r="M20" s="11">
        <v>6395</v>
      </c>
      <c r="N20" s="9">
        <v>4755</v>
      </c>
      <c r="O20" s="10">
        <v>0.16096272976541101</v>
      </c>
      <c r="P20" s="11">
        <v>2116</v>
      </c>
      <c r="Q20" s="9">
        <v>1934</v>
      </c>
      <c r="R20" s="10">
        <v>0.406729758149317</v>
      </c>
      <c r="S20" s="10">
        <v>6.5468332148539296E-2</v>
      </c>
      <c r="T20" s="10">
        <v>7.1629261027047197E-2</v>
      </c>
      <c r="U20" s="10">
        <v>0.33088350273651301</v>
      </c>
      <c r="V20" s="12">
        <v>0</v>
      </c>
      <c r="W20" s="97"/>
      <c r="X20" s="92"/>
      <c r="Y20" s="92"/>
    </row>
    <row r="21" spans="1:25">
      <c r="A21" s="155"/>
      <c r="B21" s="155"/>
      <c r="C21" s="155"/>
      <c r="D21" s="96" t="s">
        <v>188</v>
      </c>
      <c r="E21" s="8">
        <v>44426.375535844898</v>
      </c>
      <c r="F21" s="43" t="s">
        <v>168</v>
      </c>
      <c r="G21" s="44">
        <v>9</v>
      </c>
      <c r="H21" s="45">
        <f t="shared" si="6"/>
        <v>4.2533081285444233E-3</v>
      </c>
      <c r="I21" s="45">
        <f t="shared" si="7"/>
        <v>3.0466131816796996E-4</v>
      </c>
      <c r="J21" s="9">
        <v>40433</v>
      </c>
      <c r="K21" s="9">
        <v>29541</v>
      </c>
      <c r="L21" s="10">
        <v>0.73061608092399799</v>
      </c>
      <c r="M21" s="11">
        <v>6395</v>
      </c>
      <c r="N21" s="9">
        <v>4755</v>
      </c>
      <c r="O21" s="10">
        <v>0.16096272976541101</v>
      </c>
      <c r="P21" s="11">
        <v>2116</v>
      </c>
      <c r="Q21" s="9">
        <v>1934</v>
      </c>
      <c r="R21" s="10">
        <v>0.406729758149317</v>
      </c>
      <c r="S21" s="10">
        <v>6.5468332148539296E-2</v>
      </c>
      <c r="T21" s="10">
        <v>7.1629261027047197E-2</v>
      </c>
      <c r="U21" s="10">
        <v>0.33088350273651301</v>
      </c>
      <c r="V21" s="12">
        <v>0</v>
      </c>
      <c r="W21" s="97"/>
      <c r="X21" s="92"/>
      <c r="Y21" s="92"/>
    </row>
    <row r="22" spans="1:25">
      <c r="A22" s="155"/>
      <c r="B22" s="155"/>
      <c r="C22" s="155"/>
      <c r="D22" s="96" t="s">
        <v>188</v>
      </c>
      <c r="E22" s="8">
        <v>44426.375535844898</v>
      </c>
      <c r="F22" s="43" t="s">
        <v>198</v>
      </c>
      <c r="G22" s="44">
        <v>0</v>
      </c>
      <c r="H22" s="45">
        <f t="shared" si="6"/>
        <v>0</v>
      </c>
      <c r="I22" s="45">
        <f t="shared" si="7"/>
        <v>0</v>
      </c>
      <c r="J22" s="9">
        <v>40433</v>
      </c>
      <c r="K22" s="9">
        <v>29541</v>
      </c>
      <c r="L22" s="10">
        <v>0.73061608092399799</v>
      </c>
      <c r="M22" s="11">
        <v>6395</v>
      </c>
      <c r="N22" s="9">
        <v>4755</v>
      </c>
      <c r="O22" s="10">
        <v>0.16096272976541101</v>
      </c>
      <c r="P22" s="11">
        <v>2116</v>
      </c>
      <c r="Q22" s="9">
        <v>1934</v>
      </c>
      <c r="R22" s="10">
        <v>0.406729758149317</v>
      </c>
      <c r="S22" s="10">
        <v>6.5468332148539296E-2</v>
      </c>
      <c r="T22" s="10">
        <v>7.1629261027047197E-2</v>
      </c>
      <c r="U22" s="10">
        <v>0.33088350273651301</v>
      </c>
      <c r="V22" s="12">
        <v>0</v>
      </c>
      <c r="W22" s="97"/>
      <c r="X22" s="92"/>
      <c r="Y22" s="92"/>
    </row>
    <row r="23" spans="1:25">
      <c r="A23" s="155"/>
      <c r="B23" s="155"/>
      <c r="C23" s="155"/>
      <c r="D23" s="96"/>
      <c r="E23" s="8"/>
      <c r="F23" s="8"/>
      <c r="G23" s="8"/>
      <c r="H23" s="8"/>
      <c r="I23" s="8"/>
      <c r="J23" s="9"/>
      <c r="K23" s="9"/>
      <c r="L23" s="10"/>
      <c r="M23" s="11"/>
      <c r="N23" s="9"/>
      <c r="O23" s="10"/>
      <c r="P23" s="11"/>
      <c r="Q23" s="9"/>
      <c r="R23" s="10"/>
      <c r="S23" s="10"/>
      <c r="T23" s="10"/>
      <c r="U23" s="10"/>
      <c r="V23" s="12"/>
      <c r="W23" s="97"/>
      <c r="X23" s="92"/>
      <c r="Y23" s="92"/>
    </row>
    <row r="24" spans="1:25">
      <c r="A24" s="155"/>
      <c r="B24" s="155"/>
      <c r="C24" s="156"/>
      <c r="D24" s="96" t="s">
        <v>190</v>
      </c>
      <c r="E24" s="8">
        <v>44433.375689780099</v>
      </c>
      <c r="F24" s="8"/>
      <c r="G24" s="8"/>
      <c r="H24" s="8"/>
      <c r="I24" s="8"/>
      <c r="J24" s="9">
        <v>40375</v>
      </c>
      <c r="K24" s="9">
        <v>29615</v>
      </c>
      <c r="L24" s="10">
        <v>0.73349845201238395</v>
      </c>
      <c r="M24" s="11">
        <v>6374</v>
      </c>
      <c r="N24" s="9">
        <v>4815</v>
      </c>
      <c r="O24" s="10">
        <v>0.16258652709775501</v>
      </c>
      <c r="P24" s="11">
        <v>2098</v>
      </c>
      <c r="Q24" s="9">
        <v>1939</v>
      </c>
      <c r="R24" s="10">
        <v>0.40269989615784002</v>
      </c>
      <c r="S24" s="10">
        <v>6.5473577578929604E-2</v>
      </c>
      <c r="T24" s="10">
        <v>7.0842478473746404E-2</v>
      </c>
      <c r="U24" s="10">
        <v>0.32914967053655497</v>
      </c>
      <c r="V24" s="12">
        <v>0.2</v>
      </c>
      <c r="W24" s="97" t="s">
        <v>191</v>
      </c>
      <c r="X24" s="92"/>
      <c r="Y24" s="92"/>
    </row>
    <row r="25" spans="1:25">
      <c r="A25" s="155"/>
      <c r="B25" s="155"/>
      <c r="C25" s="104"/>
      <c r="D25" s="96" t="s">
        <v>190</v>
      </c>
      <c r="E25" s="8">
        <v>44433.375689780099</v>
      </c>
      <c r="F25" s="43" t="s">
        <v>52</v>
      </c>
      <c r="G25" s="44">
        <v>3</v>
      </c>
      <c r="H25" s="45">
        <f>G25/P$24</f>
        <v>1.4299332697807435E-3</v>
      </c>
      <c r="I25" s="45">
        <f>+G25/K$24</f>
        <v>1.0130001688333614E-4</v>
      </c>
      <c r="J25" s="9">
        <v>40375</v>
      </c>
      <c r="K25" s="9">
        <v>29615</v>
      </c>
      <c r="L25" s="10">
        <v>0.73349845201238395</v>
      </c>
      <c r="M25" s="11">
        <v>6374</v>
      </c>
      <c r="N25" s="9">
        <v>4815</v>
      </c>
      <c r="O25" s="10">
        <v>0.16258652709775501</v>
      </c>
      <c r="P25" s="11">
        <v>2098</v>
      </c>
      <c r="Q25" s="9">
        <v>1939</v>
      </c>
      <c r="R25" s="10">
        <v>0.40269989615784002</v>
      </c>
      <c r="S25" s="10">
        <v>6.5473577578929604E-2</v>
      </c>
      <c r="T25" s="10">
        <v>7.0842478473746404E-2</v>
      </c>
      <c r="U25" s="10">
        <v>0.32914967053655497</v>
      </c>
      <c r="V25" s="12">
        <v>0.2</v>
      </c>
      <c r="W25" s="97"/>
      <c r="X25" s="92"/>
      <c r="Y25" s="92"/>
    </row>
    <row r="26" spans="1:25">
      <c r="A26" s="155"/>
      <c r="B26" s="155"/>
      <c r="C26" s="104"/>
      <c r="D26" s="96" t="s">
        <v>190</v>
      </c>
      <c r="E26" s="8">
        <v>44433.375689780099</v>
      </c>
      <c r="F26" s="43" t="s">
        <v>51</v>
      </c>
      <c r="G26" s="44">
        <v>7</v>
      </c>
      <c r="H26" s="45">
        <f t="shared" ref="H26:H29" si="8">G26/P$24</f>
        <v>3.3365109628217351E-3</v>
      </c>
      <c r="I26" s="45">
        <f t="shared" ref="I26:I29" si="9">+G26/K$24</f>
        <v>2.3636670606111767E-4</v>
      </c>
      <c r="J26" s="9">
        <v>40375</v>
      </c>
      <c r="K26" s="9">
        <v>29615</v>
      </c>
      <c r="L26" s="10">
        <v>0.73349845201238395</v>
      </c>
      <c r="M26" s="11">
        <v>6374</v>
      </c>
      <c r="N26" s="9">
        <v>4815</v>
      </c>
      <c r="O26" s="10">
        <v>0.16258652709775501</v>
      </c>
      <c r="P26" s="11">
        <v>2098</v>
      </c>
      <c r="Q26" s="9">
        <v>1939</v>
      </c>
      <c r="R26" s="10">
        <v>0.40269989615784002</v>
      </c>
      <c r="S26" s="10">
        <v>6.5473577578929604E-2</v>
      </c>
      <c r="T26" s="10">
        <v>7.0842478473746404E-2</v>
      </c>
      <c r="U26" s="10">
        <v>0.32914967053655497</v>
      </c>
      <c r="V26" s="12">
        <v>0.2</v>
      </c>
      <c r="W26" s="97"/>
      <c r="X26" s="92"/>
      <c r="Y26" s="92"/>
    </row>
    <row r="27" spans="1:25">
      <c r="A27" s="155"/>
      <c r="B27" s="155"/>
      <c r="C27" s="104"/>
      <c r="D27" s="96" t="s">
        <v>190</v>
      </c>
      <c r="E27" s="8">
        <v>44433.375689780099</v>
      </c>
      <c r="F27" s="43" t="s">
        <v>183</v>
      </c>
      <c r="G27" s="44">
        <v>15</v>
      </c>
      <c r="H27" s="45">
        <f t="shared" si="8"/>
        <v>7.1496663489037183E-3</v>
      </c>
      <c r="I27" s="45">
        <f t="shared" si="9"/>
        <v>5.0650008441668068E-4</v>
      </c>
      <c r="J27" s="9">
        <v>40375</v>
      </c>
      <c r="K27" s="9">
        <v>29615</v>
      </c>
      <c r="L27" s="10">
        <v>0.73349845201238395</v>
      </c>
      <c r="M27" s="11">
        <v>6374</v>
      </c>
      <c r="N27" s="9">
        <v>4815</v>
      </c>
      <c r="O27" s="10">
        <v>0.16258652709775501</v>
      </c>
      <c r="P27" s="11">
        <v>2098</v>
      </c>
      <c r="Q27" s="9">
        <v>1939</v>
      </c>
      <c r="R27" s="10">
        <v>0.40269989615784002</v>
      </c>
      <c r="S27" s="10">
        <v>6.5473577578929604E-2</v>
      </c>
      <c r="T27" s="10">
        <v>7.0842478473746404E-2</v>
      </c>
      <c r="U27" s="10">
        <v>0.32914967053655497</v>
      </c>
      <c r="V27" s="12">
        <v>0.2</v>
      </c>
      <c r="W27" s="97"/>
      <c r="X27" s="92"/>
      <c r="Y27" s="92"/>
    </row>
    <row r="28" spans="1:25">
      <c r="A28" s="155"/>
      <c r="B28" s="155"/>
      <c r="C28" s="104"/>
      <c r="D28" s="96" t="s">
        <v>190</v>
      </c>
      <c r="E28" s="8">
        <v>44433.375689780099</v>
      </c>
      <c r="F28" s="43" t="s">
        <v>168</v>
      </c>
      <c r="G28" s="44">
        <v>2</v>
      </c>
      <c r="H28" s="45">
        <f t="shared" si="8"/>
        <v>9.5328884652049568E-4</v>
      </c>
      <c r="I28" s="45">
        <f t="shared" si="9"/>
        <v>6.7533344588890766E-5</v>
      </c>
      <c r="J28" s="9">
        <v>40375</v>
      </c>
      <c r="K28" s="9">
        <v>29615</v>
      </c>
      <c r="L28" s="10">
        <v>0.73349845201238395</v>
      </c>
      <c r="M28" s="11">
        <v>6374</v>
      </c>
      <c r="N28" s="9">
        <v>4815</v>
      </c>
      <c r="O28" s="10">
        <v>0.16258652709775501</v>
      </c>
      <c r="P28" s="11">
        <v>2098</v>
      </c>
      <c r="Q28" s="9">
        <v>1939</v>
      </c>
      <c r="R28" s="10">
        <v>0.40269989615784002</v>
      </c>
      <c r="S28" s="10">
        <v>6.5473577578929604E-2</v>
      </c>
      <c r="T28" s="10">
        <v>7.0842478473746404E-2</v>
      </c>
      <c r="U28" s="10">
        <v>0.32914967053655497</v>
      </c>
      <c r="V28" s="12">
        <v>0.2</v>
      </c>
      <c r="W28" s="97"/>
      <c r="X28" s="92"/>
      <c r="Y28" s="92"/>
    </row>
    <row r="29" spans="1:25">
      <c r="A29" s="155"/>
      <c r="B29" s="155"/>
      <c r="C29" s="104"/>
      <c r="D29" s="96" t="s">
        <v>190</v>
      </c>
      <c r="E29" s="8">
        <v>44433.375689780099</v>
      </c>
      <c r="F29" s="43" t="s">
        <v>198</v>
      </c>
      <c r="G29" s="44">
        <v>0</v>
      </c>
      <c r="H29" s="45">
        <f t="shared" si="8"/>
        <v>0</v>
      </c>
      <c r="I29" s="45">
        <f t="shared" si="9"/>
        <v>0</v>
      </c>
      <c r="J29" s="9">
        <v>40375</v>
      </c>
      <c r="K29" s="9">
        <v>29615</v>
      </c>
      <c r="L29" s="10">
        <v>0.73349845201238395</v>
      </c>
      <c r="M29" s="11">
        <v>6374</v>
      </c>
      <c r="N29" s="9">
        <v>4815</v>
      </c>
      <c r="O29" s="10">
        <v>0.16258652709775501</v>
      </c>
      <c r="P29" s="11">
        <v>2098</v>
      </c>
      <c r="Q29" s="9">
        <v>1939</v>
      </c>
      <c r="R29" s="10">
        <v>0.40269989615784002</v>
      </c>
      <c r="S29" s="10">
        <v>6.5473577578929604E-2</v>
      </c>
      <c r="T29" s="10">
        <v>7.0842478473746404E-2</v>
      </c>
      <c r="U29" s="10">
        <v>0.32914967053655497</v>
      </c>
      <c r="V29" s="12">
        <v>0.2</v>
      </c>
      <c r="W29" s="97"/>
      <c r="X29" s="92"/>
      <c r="Y29" s="92"/>
    </row>
    <row r="30" spans="1:25">
      <c r="A30" s="155"/>
      <c r="B30" s="155"/>
      <c r="C30" s="157" t="s">
        <v>34</v>
      </c>
      <c r="D30" s="151"/>
      <c r="E30" s="98" t="s">
        <v>0</v>
      </c>
      <c r="F30" s="98"/>
      <c r="G30" s="98"/>
      <c r="H30" s="98"/>
      <c r="I30" s="98"/>
      <c r="J30" s="20">
        <v>161851</v>
      </c>
      <c r="K30" s="20">
        <v>118607</v>
      </c>
      <c r="L30" s="21">
        <v>0.73281598507268997</v>
      </c>
      <c r="M30" s="22">
        <v>26261</v>
      </c>
      <c r="N30" s="20">
        <v>19638</v>
      </c>
      <c r="O30" s="21">
        <v>0.16557201514244499</v>
      </c>
      <c r="P30" s="22">
        <v>8391</v>
      </c>
      <c r="Q30" s="20">
        <v>7652</v>
      </c>
      <c r="R30" s="21">
        <v>0.38965271412567498</v>
      </c>
      <c r="S30" s="21">
        <v>6.4515585083511101E-2</v>
      </c>
      <c r="T30" s="21">
        <v>7.0746246005716398E-2</v>
      </c>
      <c r="U30" s="21">
        <v>0.31952324740108901</v>
      </c>
      <c r="V30" s="98" t="s">
        <v>0</v>
      </c>
      <c r="W30" s="98" t="s">
        <v>0</v>
      </c>
      <c r="X30" s="92"/>
      <c r="Y30" s="92"/>
    </row>
    <row r="31" spans="1:25" ht="20.399999999999999">
      <c r="A31" s="155"/>
      <c r="B31" s="155"/>
      <c r="C31" s="99" t="s">
        <v>35</v>
      </c>
      <c r="D31" s="96" t="s">
        <v>192</v>
      </c>
      <c r="E31" s="8">
        <v>44417.375462881901</v>
      </c>
      <c r="F31" s="8"/>
      <c r="G31" s="8"/>
      <c r="H31" s="8"/>
      <c r="I31" s="8"/>
      <c r="J31" s="9">
        <v>40209</v>
      </c>
      <c r="K31" s="9">
        <v>29538</v>
      </c>
      <c r="L31" s="10">
        <v>0.73461165410728901</v>
      </c>
      <c r="M31" s="11">
        <v>7041</v>
      </c>
      <c r="N31" s="9">
        <v>5267</v>
      </c>
      <c r="O31" s="10">
        <v>0.178312681968989</v>
      </c>
      <c r="P31" s="11">
        <v>2403</v>
      </c>
      <c r="Q31" s="9">
        <v>2088</v>
      </c>
      <c r="R31" s="10">
        <v>0.39643060565787003</v>
      </c>
      <c r="S31" s="10">
        <v>7.0688604509445502E-2</v>
      </c>
      <c r="T31" s="10">
        <v>8.1352833638025604E-2</v>
      </c>
      <c r="U31" s="10">
        <v>0.341286749041329</v>
      </c>
      <c r="V31" s="12">
        <v>0.2</v>
      </c>
      <c r="W31" s="97" t="s">
        <v>193</v>
      </c>
      <c r="X31" s="92"/>
      <c r="Y31" s="92"/>
    </row>
    <row r="32" spans="1:25">
      <c r="A32" s="155"/>
      <c r="B32" s="155"/>
      <c r="C32" s="157" t="s">
        <v>38</v>
      </c>
      <c r="D32" s="151"/>
      <c r="E32" s="98" t="s">
        <v>0</v>
      </c>
      <c r="F32" s="98"/>
      <c r="G32" s="98"/>
      <c r="H32" s="98"/>
      <c r="I32" s="98"/>
      <c r="J32" s="20">
        <v>40209</v>
      </c>
      <c r="K32" s="20">
        <v>29538</v>
      </c>
      <c r="L32" s="21">
        <v>0.73461165410728901</v>
      </c>
      <c r="M32" s="22">
        <v>7041</v>
      </c>
      <c r="N32" s="20">
        <v>5267</v>
      </c>
      <c r="O32" s="21">
        <v>0.178312681968989</v>
      </c>
      <c r="P32" s="22">
        <v>2403</v>
      </c>
      <c r="Q32" s="20">
        <v>2088</v>
      </c>
      <c r="R32" s="21">
        <v>0.39643060565787003</v>
      </c>
      <c r="S32" s="21">
        <v>7.0688604509445502E-2</v>
      </c>
      <c r="T32" s="21">
        <v>8.1352833638025604E-2</v>
      </c>
      <c r="U32" s="21">
        <v>0.341286749041329</v>
      </c>
      <c r="V32" s="98" t="s">
        <v>0</v>
      </c>
      <c r="W32" s="98" t="s">
        <v>0</v>
      </c>
      <c r="X32" s="92"/>
      <c r="Y32" s="92"/>
    </row>
    <row r="33" spans="1:25" ht="20.399999999999999">
      <c r="A33" s="155"/>
      <c r="B33" s="155"/>
      <c r="C33" s="99" t="s">
        <v>39</v>
      </c>
      <c r="D33" s="96" t="s">
        <v>194</v>
      </c>
      <c r="E33" s="8">
        <v>44435.375323414402</v>
      </c>
      <c r="F33" s="8"/>
      <c r="G33" s="8"/>
      <c r="H33" s="8"/>
      <c r="I33" s="8"/>
      <c r="J33" s="9">
        <v>19229</v>
      </c>
      <c r="K33" s="9">
        <v>19043</v>
      </c>
      <c r="L33" s="10">
        <v>0.99032711009412899</v>
      </c>
      <c r="M33" s="11">
        <v>5002</v>
      </c>
      <c r="N33" s="9">
        <v>3826</v>
      </c>
      <c r="O33" s="10">
        <v>0.200913721577483</v>
      </c>
      <c r="P33" s="11">
        <v>1384</v>
      </c>
      <c r="Q33" s="9">
        <v>1237</v>
      </c>
      <c r="R33" s="10">
        <v>0.32331416623105103</v>
      </c>
      <c r="S33" s="10">
        <v>6.4958252376201203E-2</v>
      </c>
      <c r="T33" s="10">
        <v>7.2677624323898501E-2</v>
      </c>
      <c r="U33" s="10">
        <v>0.27668932427029203</v>
      </c>
      <c r="V33" s="12">
        <v>0</v>
      </c>
      <c r="W33" s="97" t="s">
        <v>195</v>
      </c>
      <c r="X33" s="92"/>
      <c r="Y33" s="92"/>
    </row>
    <row r="34" spans="1:25">
      <c r="A34" s="155"/>
      <c r="B34" s="155"/>
      <c r="C34" s="99"/>
      <c r="D34" s="96" t="s">
        <v>194</v>
      </c>
      <c r="E34" s="8">
        <v>44435.375323414402</v>
      </c>
      <c r="F34" s="43" t="s">
        <v>54</v>
      </c>
      <c r="G34" s="44">
        <v>10</v>
      </c>
      <c r="H34" s="45">
        <f>G34/P$33</f>
        <v>7.2254335260115606E-3</v>
      </c>
      <c r="I34" s="45">
        <f>+G34/K$33</f>
        <v>5.251273433807698E-4</v>
      </c>
      <c r="J34" s="9">
        <v>19229</v>
      </c>
      <c r="K34" s="9">
        <v>19043</v>
      </c>
      <c r="L34" s="10">
        <v>0.99032711009412899</v>
      </c>
      <c r="M34" s="11">
        <v>5002</v>
      </c>
      <c r="N34" s="9">
        <v>3826</v>
      </c>
      <c r="O34" s="10">
        <v>0.200913721577483</v>
      </c>
      <c r="P34" s="11">
        <v>1384</v>
      </c>
      <c r="Q34" s="9">
        <v>1237</v>
      </c>
      <c r="R34" s="10">
        <v>0.32331416623105103</v>
      </c>
      <c r="S34" s="10">
        <v>6.4958252376201203E-2</v>
      </c>
      <c r="T34" s="10">
        <v>7.2677624323898501E-2</v>
      </c>
      <c r="U34" s="10">
        <v>0.27668932427029203</v>
      </c>
      <c r="V34" s="12">
        <v>0</v>
      </c>
      <c r="W34" s="97"/>
      <c r="X34" s="92"/>
      <c r="Y34" s="92"/>
    </row>
    <row r="35" spans="1:25">
      <c r="A35" s="155"/>
      <c r="B35" s="156"/>
      <c r="C35" s="157" t="s">
        <v>42</v>
      </c>
      <c r="D35" s="151"/>
      <c r="E35" s="98" t="s">
        <v>0</v>
      </c>
      <c r="F35" s="98"/>
      <c r="G35" s="98"/>
      <c r="H35" s="98"/>
      <c r="I35" s="98"/>
      <c r="J35" s="20">
        <v>19229</v>
      </c>
      <c r="K35" s="20">
        <v>19043</v>
      </c>
      <c r="L35" s="21">
        <v>0.99032711009412899</v>
      </c>
      <c r="M35" s="22">
        <v>5002</v>
      </c>
      <c r="N35" s="20">
        <v>3826</v>
      </c>
      <c r="O35" s="21">
        <v>0.200913721577483</v>
      </c>
      <c r="P35" s="22">
        <v>1384</v>
      </c>
      <c r="Q35" s="20">
        <v>1237</v>
      </c>
      <c r="R35" s="21">
        <v>0.32331416623105103</v>
      </c>
      <c r="S35" s="21">
        <v>6.4958252376201203E-2</v>
      </c>
      <c r="T35" s="21">
        <v>7.2677624323898501E-2</v>
      </c>
      <c r="U35" s="21">
        <v>0.27668932427029203</v>
      </c>
      <c r="V35" s="98" t="s">
        <v>0</v>
      </c>
      <c r="W35" s="98" t="s">
        <v>0</v>
      </c>
      <c r="X35" s="92"/>
      <c r="Y35" s="92"/>
    </row>
    <row r="36" spans="1:25">
      <c r="A36" s="156"/>
      <c r="B36" s="158" t="s">
        <v>196</v>
      </c>
      <c r="C36" s="150"/>
      <c r="D36" s="151"/>
      <c r="E36" s="100" t="s">
        <v>0</v>
      </c>
      <c r="F36" s="100"/>
      <c r="G36" s="100"/>
      <c r="H36" s="100"/>
      <c r="I36" s="100"/>
      <c r="J36" s="25">
        <v>221289</v>
      </c>
      <c r="K36" s="25">
        <v>167188</v>
      </c>
      <c r="L36" s="26">
        <v>0.75551880120566295</v>
      </c>
      <c r="M36" s="27">
        <v>38304</v>
      </c>
      <c r="N36" s="25">
        <v>28731</v>
      </c>
      <c r="O36" s="26">
        <v>0.17184845802330301</v>
      </c>
      <c r="P36" s="27">
        <v>12178</v>
      </c>
      <c r="Q36" s="25">
        <v>10977</v>
      </c>
      <c r="R36" s="26">
        <v>0.38206118826354801</v>
      </c>
      <c r="S36" s="26">
        <v>6.5656626073641602E-2</v>
      </c>
      <c r="T36" s="26">
        <v>7.2840155992056801E-2</v>
      </c>
      <c r="U36" s="26">
        <v>0.31793024227234801</v>
      </c>
      <c r="V36" s="100" t="s">
        <v>0</v>
      </c>
      <c r="W36" s="100" t="s">
        <v>0</v>
      </c>
      <c r="X36" s="92"/>
      <c r="Y36" s="92"/>
    </row>
    <row r="37" spans="1:25">
      <c r="A37" s="149" t="s">
        <v>44</v>
      </c>
      <c r="B37" s="150"/>
      <c r="C37" s="150"/>
      <c r="D37" s="151"/>
      <c r="E37" s="101" t="s">
        <v>0</v>
      </c>
      <c r="F37" s="101"/>
      <c r="G37" s="101"/>
      <c r="H37" s="101"/>
      <c r="I37" s="101"/>
      <c r="J37" s="29">
        <v>221289</v>
      </c>
      <c r="K37" s="29">
        <v>167188</v>
      </c>
      <c r="L37" s="30">
        <v>0.75551880120566295</v>
      </c>
      <c r="M37" s="31">
        <v>38304</v>
      </c>
      <c r="N37" s="29">
        <v>28731</v>
      </c>
      <c r="O37" s="30">
        <v>0.17184845802330301</v>
      </c>
      <c r="P37" s="31">
        <v>12178</v>
      </c>
      <c r="Q37" s="29">
        <v>10977</v>
      </c>
      <c r="R37" s="30">
        <v>0.38206118826354801</v>
      </c>
      <c r="S37" s="30">
        <v>6.5656626073641602E-2</v>
      </c>
      <c r="T37" s="30">
        <v>7.2840155992056801E-2</v>
      </c>
      <c r="U37" s="30">
        <v>0.31793024227234801</v>
      </c>
      <c r="V37" s="101" t="s">
        <v>0</v>
      </c>
      <c r="W37" s="101" t="s">
        <v>0</v>
      </c>
      <c r="X37" s="92"/>
      <c r="Y37" s="92"/>
    </row>
    <row r="38" spans="1:25">
      <c r="A38" s="152" t="s">
        <v>45</v>
      </c>
      <c r="B38" s="150"/>
      <c r="C38" s="150"/>
      <c r="D38" s="151"/>
      <c r="E38" s="102" t="s">
        <v>0</v>
      </c>
      <c r="F38" s="102"/>
      <c r="G38" s="102"/>
      <c r="H38" s="102"/>
      <c r="I38" s="102"/>
      <c r="J38" s="33">
        <v>221289</v>
      </c>
      <c r="K38" s="33">
        <v>167188</v>
      </c>
      <c r="L38" s="34">
        <v>0.75551880120566295</v>
      </c>
      <c r="M38" s="35">
        <v>38304</v>
      </c>
      <c r="N38" s="33">
        <v>28731</v>
      </c>
      <c r="O38" s="34">
        <v>0.17184845802330301</v>
      </c>
      <c r="P38" s="35">
        <v>12178</v>
      </c>
      <c r="Q38" s="33">
        <v>10977</v>
      </c>
      <c r="R38" s="34">
        <v>0.38206118826354801</v>
      </c>
      <c r="S38" s="34">
        <v>6.5656626073641602E-2</v>
      </c>
      <c r="T38" s="34">
        <v>7.2840155992056801E-2</v>
      </c>
      <c r="U38" s="34">
        <v>0.31793024227234801</v>
      </c>
      <c r="V38" s="102" t="s">
        <v>0</v>
      </c>
      <c r="W38" s="102" t="s">
        <v>0</v>
      </c>
      <c r="X38" s="92"/>
      <c r="Y38" s="92"/>
    </row>
    <row r="39" spans="1:25" ht="0" hidden="1" customHeight="1"/>
  </sheetData>
  <autoFilter ref="A3:W3" xr:uid="{9D4A97FC-BB69-4479-BD75-25613696D1C7}"/>
  <mergeCells count="10">
    <mergeCell ref="A37:D37"/>
    <mergeCell ref="A38:D38"/>
    <mergeCell ref="A2:E2"/>
    <mergeCell ref="A4:A36"/>
    <mergeCell ref="B4:B35"/>
    <mergeCell ref="C4:C24"/>
    <mergeCell ref="C30:D30"/>
    <mergeCell ref="C32:D32"/>
    <mergeCell ref="C35:D35"/>
    <mergeCell ref="B36:D36"/>
  </mergeCells>
  <hyperlinks>
    <hyperlink ref="D4" r:id="rId1" xr:uid="{07A3F7E6-F29B-4E33-A96C-3BF48C31B10F}"/>
    <hyperlink ref="D10" r:id="rId2" xr:uid="{7F6EDF26-5DB9-4729-9387-731882918C05}"/>
    <hyperlink ref="D17" r:id="rId3" xr:uid="{0952DD2F-360E-407F-95AF-4E6439CDDB9D}"/>
    <hyperlink ref="D24" r:id="rId4" xr:uid="{0977ABC2-5A1B-47FE-98D0-1DE401F9DA3C}"/>
    <hyperlink ref="D31" r:id="rId5" xr:uid="{D16EAA53-081E-43E6-A05B-8848E8F3B578}"/>
    <hyperlink ref="D33" r:id="rId6" xr:uid="{FEE8627F-E438-432E-9C54-F016C22A6645}"/>
    <hyperlink ref="D5" r:id="rId7" xr:uid="{3A2E2B94-CCE8-4FE0-99AB-F69335F451B7}"/>
    <hyperlink ref="D6" r:id="rId8" xr:uid="{8B097D2A-87CE-4ACE-8CFA-D4502240CCCD}"/>
    <hyperlink ref="D7" r:id="rId9" xr:uid="{B64B99DF-B8F9-4A04-9627-B1BE7C0522AF}"/>
    <hyperlink ref="D8" r:id="rId10" xr:uid="{E4F5676D-7CE5-4111-B773-D220D8CD57A0}"/>
    <hyperlink ref="D11" r:id="rId11" xr:uid="{6BCD91B0-A110-4D48-AC02-4FC9EC870C5B}"/>
    <hyperlink ref="D12" r:id="rId12" xr:uid="{7B7A3E6F-545F-42D4-9DE5-9C6138EF6DE8}"/>
    <hyperlink ref="D13" r:id="rId13" xr:uid="{675C50A4-0F51-4612-91A6-F18124ACED56}"/>
    <hyperlink ref="D14" r:id="rId14" xr:uid="{EA53B3FB-F8BB-4B7D-B9F3-3B39EFD66284}"/>
    <hyperlink ref="D15" r:id="rId15" xr:uid="{806FF3EE-ED7D-4F57-B435-8E99B7F90389}"/>
    <hyperlink ref="D18" r:id="rId16" xr:uid="{B7272AFA-60D8-4367-9DE8-AD4F6A4CAB47}"/>
    <hyperlink ref="D19" r:id="rId17" xr:uid="{3066B4CE-1952-4CBA-8C25-DCB41AFAC26C}"/>
    <hyperlink ref="D20" r:id="rId18" xr:uid="{B73CA9F1-2D8E-40B3-A6E3-64442CF6651A}"/>
    <hyperlink ref="D21" r:id="rId19" xr:uid="{41A5C734-7D67-4B35-BEF4-5C32D391E518}"/>
    <hyperlink ref="D22" r:id="rId20" xr:uid="{EE2D5FC1-95D2-4BEA-BBE0-4686945030FD}"/>
    <hyperlink ref="D25" r:id="rId21" xr:uid="{FF172EAA-9356-43A3-974C-1B9795A61647}"/>
    <hyperlink ref="D26" r:id="rId22" xr:uid="{7DE1D0CD-9109-45E0-8146-C0FB6F5EB6E0}"/>
    <hyperlink ref="D27" r:id="rId23" xr:uid="{3772210E-54FC-4DBF-B256-BB7A4AA50845}"/>
    <hyperlink ref="D28" r:id="rId24" xr:uid="{F94D6BFB-F542-4F6E-A6B3-2340753F5215}"/>
    <hyperlink ref="D29" r:id="rId25" xr:uid="{DF2BDEA6-8314-4DFD-9623-14B80E5B6D00}"/>
    <hyperlink ref="D34" r:id="rId26" xr:uid="{D0C0874D-76B9-4783-B514-BE8B20F15245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E11F7-9AB6-4427-B4E9-834C01BD2ED0}">
  <dimension ref="A1:Y55"/>
  <sheetViews>
    <sheetView workbookViewId="0">
      <selection activeCell="F5" sqref="F5:I9"/>
    </sheetView>
  </sheetViews>
  <sheetFormatPr defaultRowHeight="14.4"/>
  <cols>
    <col min="1" max="1" width="13.6640625" style="93" customWidth="1"/>
    <col min="2" max="2" width="8" style="93" customWidth="1"/>
    <col min="3" max="3" width="15.77734375" style="93" customWidth="1"/>
    <col min="4" max="4" width="34.33203125" style="93" customWidth="1"/>
    <col min="5" max="5" width="9.5546875" style="93" customWidth="1"/>
    <col min="6" max="6" width="11.33203125" style="93" customWidth="1"/>
    <col min="7" max="9" width="9.5546875" style="93" customWidth="1"/>
    <col min="10" max="11" width="8.88671875" style="93"/>
    <col min="12" max="12" width="9.21875" style="93" customWidth="1"/>
    <col min="13" max="15" width="8.88671875" style="93"/>
    <col min="16" max="17" width="8.21875" style="93" customWidth="1"/>
    <col min="18" max="18" width="6.88671875" style="93" customWidth="1"/>
    <col min="19" max="20" width="8.21875" style="93" customWidth="1"/>
    <col min="21" max="22" width="6.88671875" style="93" customWidth="1"/>
    <col min="23" max="23" width="37.5546875" style="93" customWidth="1"/>
    <col min="24" max="24" width="5.88671875" style="93" customWidth="1"/>
    <col min="25" max="25" width="255" style="93" customWidth="1"/>
    <col min="26" max="16384" width="8.88671875" style="93"/>
  </cols>
  <sheetData>
    <row r="1" spans="1:25" ht="1.05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s="42" customFormat="1" ht="42" customHeight="1">
      <c r="A2" s="131" t="s">
        <v>215</v>
      </c>
      <c r="B2" s="132"/>
      <c r="C2" s="132"/>
      <c r="D2" s="132"/>
      <c r="E2" s="132"/>
      <c r="F2" s="40" t="s">
        <v>0</v>
      </c>
      <c r="G2" s="40"/>
      <c r="H2" s="40"/>
      <c r="I2" s="40"/>
      <c r="J2" s="40"/>
      <c r="K2" s="40" t="s">
        <v>0</v>
      </c>
      <c r="L2" s="40" t="s">
        <v>0</v>
      </c>
      <c r="M2" s="40" t="s">
        <v>0</v>
      </c>
      <c r="N2" s="41" t="s">
        <v>0</v>
      </c>
      <c r="O2" s="40" t="s">
        <v>0</v>
      </c>
      <c r="P2" s="41" t="s">
        <v>0</v>
      </c>
      <c r="Q2" s="41" t="s">
        <v>0</v>
      </c>
      <c r="R2" s="40" t="s">
        <v>0</v>
      </c>
      <c r="S2" s="41" t="s">
        <v>0</v>
      </c>
      <c r="T2" s="41" t="s">
        <v>0</v>
      </c>
      <c r="U2" s="41" t="s">
        <v>0</v>
      </c>
      <c r="V2" s="41" t="s">
        <v>0</v>
      </c>
      <c r="W2" s="40" t="s">
        <v>0</v>
      </c>
      <c r="X2" s="40" t="s">
        <v>0</v>
      </c>
    </row>
    <row r="3" spans="1:25" ht="31.8">
      <c r="A3" s="94" t="s">
        <v>1</v>
      </c>
      <c r="B3" s="95" t="s">
        <v>2</v>
      </c>
      <c r="C3" s="94" t="s">
        <v>3</v>
      </c>
      <c r="D3" s="94" t="s">
        <v>4</v>
      </c>
      <c r="E3" s="95" t="s">
        <v>5</v>
      </c>
      <c r="F3" s="37" t="s">
        <v>46</v>
      </c>
      <c r="G3" s="38" t="s">
        <v>47</v>
      </c>
      <c r="H3" s="39" t="s">
        <v>48</v>
      </c>
      <c r="I3" s="39" t="s">
        <v>49</v>
      </c>
      <c r="J3" s="95" t="s">
        <v>6</v>
      </c>
      <c r="K3" s="95" t="s">
        <v>7</v>
      </c>
      <c r="L3" s="95" t="s">
        <v>8</v>
      </c>
      <c r="M3" s="95" t="s">
        <v>11</v>
      </c>
      <c r="N3" s="95" t="s">
        <v>9</v>
      </c>
      <c r="O3" s="95" t="s">
        <v>10</v>
      </c>
      <c r="P3" s="95" t="s">
        <v>15</v>
      </c>
      <c r="Q3" s="95" t="s">
        <v>12</v>
      </c>
      <c r="R3" s="95" t="s">
        <v>14</v>
      </c>
      <c r="S3" s="95" t="s">
        <v>13</v>
      </c>
      <c r="T3" s="95" t="s">
        <v>16</v>
      </c>
      <c r="U3" s="95" t="s">
        <v>17</v>
      </c>
      <c r="V3" s="95" t="s">
        <v>20</v>
      </c>
      <c r="W3" s="95" t="s">
        <v>21</v>
      </c>
      <c r="X3" s="92"/>
      <c r="Y3" s="92"/>
    </row>
    <row r="4" spans="1:25">
      <c r="A4" s="153" t="s">
        <v>22</v>
      </c>
      <c r="B4" s="139">
        <v>44440</v>
      </c>
      <c r="C4" s="153" t="s">
        <v>23</v>
      </c>
      <c r="D4" s="96" t="s">
        <v>199</v>
      </c>
      <c r="E4" s="8">
        <v>44440.4237554051</v>
      </c>
      <c r="F4" s="8"/>
      <c r="G4" s="8"/>
      <c r="H4" s="8"/>
      <c r="I4" s="8"/>
      <c r="J4" s="9">
        <v>40327</v>
      </c>
      <c r="K4" s="9">
        <v>29466</v>
      </c>
      <c r="L4" s="10">
        <v>0.73067671783172605</v>
      </c>
      <c r="M4" s="11">
        <v>6394</v>
      </c>
      <c r="N4" s="9">
        <v>4688</v>
      </c>
      <c r="O4" s="10">
        <v>0.159098622140772</v>
      </c>
      <c r="P4" s="11">
        <v>2035</v>
      </c>
      <c r="Q4" s="9">
        <v>1906</v>
      </c>
      <c r="R4" s="10">
        <v>0.40656996587030703</v>
      </c>
      <c r="S4" s="10">
        <v>6.4684721373786697E-2</v>
      </c>
      <c r="T4" s="10">
        <v>6.9062648476209895E-2</v>
      </c>
      <c r="U4" s="10">
        <v>0.318267125430091</v>
      </c>
      <c r="V4" s="12">
        <v>0</v>
      </c>
      <c r="W4" s="97" t="s">
        <v>200</v>
      </c>
      <c r="X4" s="92"/>
      <c r="Y4" s="92"/>
    </row>
    <row r="5" spans="1:25">
      <c r="A5" s="154"/>
      <c r="B5" s="140"/>
      <c r="C5" s="154"/>
      <c r="D5" s="96" t="s">
        <v>199</v>
      </c>
      <c r="E5" s="8">
        <v>44440.4237554051</v>
      </c>
      <c r="F5" s="43" t="s">
        <v>52</v>
      </c>
      <c r="G5" s="44">
        <v>0</v>
      </c>
      <c r="H5" s="45">
        <f>G5/P$4</f>
        <v>0</v>
      </c>
      <c r="I5" s="45">
        <f>+G5/K$4</f>
        <v>0</v>
      </c>
      <c r="J5" s="9">
        <v>40327</v>
      </c>
      <c r="K5" s="9">
        <v>29466</v>
      </c>
      <c r="L5" s="10">
        <v>0.73067671783172605</v>
      </c>
      <c r="M5" s="11">
        <v>6394</v>
      </c>
      <c r="N5" s="9">
        <v>4688</v>
      </c>
      <c r="O5" s="10">
        <v>0.159098622140772</v>
      </c>
      <c r="P5" s="11">
        <v>2035</v>
      </c>
      <c r="Q5" s="9">
        <v>1906</v>
      </c>
      <c r="R5" s="10">
        <v>0.40656996587030703</v>
      </c>
      <c r="S5" s="10">
        <v>6.4684721373786697E-2</v>
      </c>
      <c r="T5" s="10">
        <v>6.9062648476209895E-2</v>
      </c>
      <c r="U5" s="10">
        <v>0.318267125430091</v>
      </c>
      <c r="V5" s="12">
        <v>0</v>
      </c>
      <c r="W5" s="97"/>
      <c r="X5" s="92"/>
      <c r="Y5" s="92"/>
    </row>
    <row r="6" spans="1:25">
      <c r="A6" s="154"/>
      <c r="B6" s="140"/>
      <c r="C6" s="154"/>
      <c r="D6" s="96" t="s">
        <v>199</v>
      </c>
      <c r="E6" s="8">
        <v>44440.4237554051</v>
      </c>
      <c r="F6" s="43" t="s">
        <v>51</v>
      </c>
      <c r="G6" s="44">
        <v>8</v>
      </c>
      <c r="H6" s="45">
        <f t="shared" ref="H6:H9" si="0">G6/P$4</f>
        <v>3.9312039312039311E-3</v>
      </c>
      <c r="I6" s="45">
        <f t="shared" ref="I6:I9" si="1">+G6/K$4</f>
        <v>2.7149935518903142E-4</v>
      </c>
      <c r="J6" s="9">
        <v>40327</v>
      </c>
      <c r="K6" s="9">
        <v>29466</v>
      </c>
      <c r="L6" s="10">
        <v>0.73067671783172605</v>
      </c>
      <c r="M6" s="11">
        <v>6394</v>
      </c>
      <c r="N6" s="9">
        <v>4688</v>
      </c>
      <c r="O6" s="10">
        <v>0.159098622140772</v>
      </c>
      <c r="P6" s="11">
        <v>2035</v>
      </c>
      <c r="Q6" s="9">
        <v>1906</v>
      </c>
      <c r="R6" s="10">
        <v>0.40656996587030703</v>
      </c>
      <c r="S6" s="10">
        <v>6.4684721373786697E-2</v>
      </c>
      <c r="T6" s="10">
        <v>6.9062648476209895E-2</v>
      </c>
      <c r="U6" s="10">
        <v>0.318267125430091</v>
      </c>
      <c r="V6" s="12">
        <v>0</v>
      </c>
      <c r="W6" s="97"/>
      <c r="X6" s="92"/>
      <c r="Y6" s="92"/>
    </row>
    <row r="7" spans="1:25">
      <c r="A7" s="154"/>
      <c r="B7" s="140"/>
      <c r="C7" s="154"/>
      <c r="D7" s="96" t="s">
        <v>199</v>
      </c>
      <c r="E7" s="8">
        <v>44440.4237554051</v>
      </c>
      <c r="F7" s="43" t="s">
        <v>142</v>
      </c>
      <c r="G7" s="44">
        <v>26</v>
      </c>
      <c r="H7" s="45">
        <f t="shared" si="0"/>
        <v>1.2776412776412777E-2</v>
      </c>
      <c r="I7" s="45">
        <f t="shared" si="1"/>
        <v>8.8237290436435215E-4</v>
      </c>
      <c r="J7" s="9">
        <v>40327</v>
      </c>
      <c r="K7" s="9">
        <v>29466</v>
      </c>
      <c r="L7" s="10">
        <v>0.73067671783172605</v>
      </c>
      <c r="M7" s="11">
        <v>6394</v>
      </c>
      <c r="N7" s="9">
        <v>4688</v>
      </c>
      <c r="O7" s="10">
        <v>0.159098622140772</v>
      </c>
      <c r="P7" s="11">
        <v>2035</v>
      </c>
      <c r="Q7" s="9">
        <v>1906</v>
      </c>
      <c r="R7" s="10">
        <v>0.40656996587030703</v>
      </c>
      <c r="S7" s="10">
        <v>6.4684721373786697E-2</v>
      </c>
      <c r="T7" s="10">
        <v>6.9062648476209895E-2</v>
      </c>
      <c r="U7" s="10">
        <v>0.318267125430091</v>
      </c>
      <c r="V7" s="12">
        <v>0</v>
      </c>
      <c r="W7" s="97"/>
      <c r="X7" s="92"/>
      <c r="Y7" s="92"/>
    </row>
    <row r="8" spans="1:25">
      <c r="A8" s="154"/>
      <c r="B8" s="140"/>
      <c r="C8" s="154"/>
      <c r="D8" s="96" t="s">
        <v>199</v>
      </c>
      <c r="E8" s="8">
        <v>44440.4237554051</v>
      </c>
      <c r="F8" s="43" t="s">
        <v>216</v>
      </c>
      <c r="G8" s="44">
        <v>6</v>
      </c>
      <c r="H8" s="45">
        <f t="shared" si="0"/>
        <v>2.9484029484029483E-3</v>
      </c>
      <c r="I8" s="45">
        <f t="shared" si="1"/>
        <v>2.0362451639177357E-4</v>
      </c>
      <c r="J8" s="9">
        <v>40327</v>
      </c>
      <c r="K8" s="9">
        <v>29466</v>
      </c>
      <c r="L8" s="10">
        <v>0.73067671783172605</v>
      </c>
      <c r="M8" s="11">
        <v>6394</v>
      </c>
      <c r="N8" s="9">
        <v>4688</v>
      </c>
      <c r="O8" s="10">
        <v>0.159098622140772</v>
      </c>
      <c r="P8" s="11">
        <v>2035</v>
      </c>
      <c r="Q8" s="9">
        <v>1906</v>
      </c>
      <c r="R8" s="10">
        <v>0.40656996587030703</v>
      </c>
      <c r="S8" s="10">
        <v>6.4684721373786697E-2</v>
      </c>
      <c r="T8" s="10">
        <v>6.9062648476209895E-2</v>
      </c>
      <c r="U8" s="10">
        <v>0.318267125430091</v>
      </c>
      <c r="V8" s="12">
        <v>0</v>
      </c>
      <c r="W8" s="97"/>
      <c r="X8" s="92"/>
      <c r="Y8" s="92"/>
    </row>
    <row r="9" spans="1:25">
      <c r="A9" s="154"/>
      <c r="B9" s="140"/>
      <c r="C9" s="154"/>
      <c r="D9" s="96" t="s">
        <v>199</v>
      </c>
      <c r="E9" s="8">
        <v>44440.4237554051</v>
      </c>
      <c r="F9" s="43" t="s">
        <v>198</v>
      </c>
      <c r="G9" s="44">
        <v>0</v>
      </c>
      <c r="H9" s="45">
        <f t="shared" si="0"/>
        <v>0</v>
      </c>
      <c r="I9" s="45">
        <f t="shared" si="1"/>
        <v>0</v>
      </c>
      <c r="J9" s="9">
        <v>40327</v>
      </c>
      <c r="K9" s="9">
        <v>29466</v>
      </c>
      <c r="L9" s="10">
        <v>0.73067671783172605</v>
      </c>
      <c r="M9" s="11">
        <v>6394</v>
      </c>
      <c r="N9" s="9">
        <v>4688</v>
      </c>
      <c r="O9" s="10">
        <v>0.159098622140772</v>
      </c>
      <c r="P9" s="11">
        <v>2035</v>
      </c>
      <c r="Q9" s="9">
        <v>1906</v>
      </c>
      <c r="R9" s="10">
        <v>0.40656996587030703</v>
      </c>
      <c r="S9" s="10">
        <v>6.4684721373786697E-2</v>
      </c>
      <c r="T9" s="10">
        <v>6.9062648476209895E-2</v>
      </c>
      <c r="U9" s="10">
        <v>0.318267125430091</v>
      </c>
      <c r="V9" s="12">
        <v>0</v>
      </c>
      <c r="W9" s="97"/>
      <c r="X9" s="92"/>
      <c r="Y9" s="92"/>
    </row>
    <row r="10" spans="1:25">
      <c r="A10" s="154"/>
      <c r="B10" s="140"/>
      <c r="C10" s="154"/>
      <c r="D10" s="96"/>
      <c r="E10" s="8"/>
      <c r="F10" s="8"/>
      <c r="G10" s="8"/>
      <c r="H10" s="8"/>
      <c r="I10" s="8"/>
      <c r="J10" s="9"/>
      <c r="K10" s="9"/>
      <c r="L10" s="10"/>
      <c r="M10" s="11"/>
      <c r="N10" s="9"/>
      <c r="O10" s="10"/>
      <c r="P10" s="11"/>
      <c r="Q10" s="9"/>
      <c r="R10" s="10"/>
      <c r="S10" s="10"/>
      <c r="T10" s="10"/>
      <c r="U10" s="10"/>
      <c r="V10" s="12"/>
      <c r="W10" s="97"/>
      <c r="X10" s="92"/>
      <c r="Y10" s="92"/>
    </row>
    <row r="11" spans="1:25">
      <c r="A11" s="155"/>
      <c r="B11" s="155"/>
      <c r="C11" s="155"/>
      <c r="D11" s="96" t="s">
        <v>201</v>
      </c>
      <c r="E11" s="8">
        <v>44447.525694525502</v>
      </c>
      <c r="F11" s="8"/>
      <c r="G11" s="8"/>
      <c r="H11" s="8"/>
      <c r="I11" s="8"/>
      <c r="J11" s="9">
        <v>22287</v>
      </c>
      <c r="K11" s="9">
        <v>22017</v>
      </c>
      <c r="L11" s="10">
        <v>0.98788531430879001</v>
      </c>
      <c r="M11" s="11">
        <v>5886</v>
      </c>
      <c r="N11" s="9">
        <v>4373</v>
      </c>
      <c r="O11" s="10">
        <v>0.19861924876232001</v>
      </c>
      <c r="P11" s="11">
        <v>1471</v>
      </c>
      <c r="Q11" s="9">
        <v>1371</v>
      </c>
      <c r="R11" s="10">
        <v>0.31351474959981701</v>
      </c>
      <c r="S11" s="10">
        <v>6.2270064041422497E-2</v>
      </c>
      <c r="T11" s="10">
        <v>6.6812008902211895E-2</v>
      </c>
      <c r="U11" s="10">
        <v>0.24991505266734601</v>
      </c>
      <c r="V11" s="12">
        <v>0</v>
      </c>
      <c r="W11" s="97" t="s">
        <v>202</v>
      </c>
      <c r="X11" s="92"/>
      <c r="Y11" s="92"/>
    </row>
    <row r="12" spans="1:25">
      <c r="A12" s="155"/>
      <c r="B12" s="155"/>
      <c r="C12" s="155"/>
      <c r="D12" s="96" t="s">
        <v>201</v>
      </c>
      <c r="E12" s="8">
        <v>44447.525694525502</v>
      </c>
      <c r="F12" s="43" t="s">
        <v>75</v>
      </c>
      <c r="G12" s="44">
        <v>12</v>
      </c>
      <c r="H12" s="45">
        <f>G12/P$11</f>
        <v>8.1577158395649222E-3</v>
      </c>
      <c r="I12" s="45">
        <f>+G12/K$4</f>
        <v>4.0724903278354713E-4</v>
      </c>
      <c r="J12" s="9">
        <v>22287</v>
      </c>
      <c r="K12" s="9">
        <v>22017</v>
      </c>
      <c r="L12" s="10">
        <v>0.98788531430879001</v>
      </c>
      <c r="M12" s="11">
        <v>5886</v>
      </c>
      <c r="N12" s="9">
        <v>4373</v>
      </c>
      <c r="O12" s="10">
        <v>0.19861924876232001</v>
      </c>
      <c r="P12" s="11">
        <v>1471</v>
      </c>
      <c r="Q12" s="9">
        <v>1371</v>
      </c>
      <c r="R12" s="10">
        <v>0.31351474959981701</v>
      </c>
      <c r="S12" s="10">
        <v>6.2270064041422497E-2</v>
      </c>
      <c r="T12" s="10">
        <v>6.6812008902211895E-2</v>
      </c>
      <c r="U12" s="10">
        <v>0.24991505266734601</v>
      </c>
      <c r="V12" s="12">
        <v>0</v>
      </c>
      <c r="W12" s="97"/>
      <c r="X12" s="92"/>
      <c r="Y12" s="92"/>
    </row>
    <row r="13" spans="1:25">
      <c r="A13" s="155"/>
      <c r="B13" s="155"/>
      <c r="C13" s="155"/>
      <c r="D13" s="96" t="s">
        <v>201</v>
      </c>
      <c r="E13" s="8">
        <v>44447.525694525502</v>
      </c>
      <c r="F13" s="43" t="s">
        <v>51</v>
      </c>
      <c r="G13" s="44">
        <v>4</v>
      </c>
      <c r="H13" s="45">
        <f t="shared" ref="H13:H17" si="2">G13/P$11</f>
        <v>2.7192386131883071E-3</v>
      </c>
      <c r="I13" s="45">
        <f t="shared" ref="I13:I17" si="3">+G13/K$4</f>
        <v>1.3574967759451571E-4</v>
      </c>
      <c r="J13" s="9">
        <v>22287</v>
      </c>
      <c r="K13" s="9">
        <v>22017</v>
      </c>
      <c r="L13" s="10">
        <v>0.98788531430879001</v>
      </c>
      <c r="M13" s="11">
        <v>5886</v>
      </c>
      <c r="N13" s="9">
        <v>4373</v>
      </c>
      <c r="O13" s="10">
        <v>0.19861924876232001</v>
      </c>
      <c r="P13" s="11">
        <v>1471</v>
      </c>
      <c r="Q13" s="9">
        <v>1371</v>
      </c>
      <c r="R13" s="10">
        <v>0.31351474959981701</v>
      </c>
      <c r="S13" s="10">
        <v>6.2270064041422497E-2</v>
      </c>
      <c r="T13" s="10">
        <v>6.6812008902211895E-2</v>
      </c>
      <c r="U13" s="10">
        <v>0.24991505266734601</v>
      </c>
      <c r="V13" s="12">
        <v>0</v>
      </c>
      <c r="W13" s="97"/>
      <c r="X13" s="92"/>
      <c r="Y13" s="92"/>
    </row>
    <row r="14" spans="1:25">
      <c r="A14" s="155"/>
      <c r="B14" s="155"/>
      <c r="C14" s="155"/>
      <c r="D14" s="96" t="s">
        <v>201</v>
      </c>
      <c r="E14" s="8">
        <v>44447.525694525502</v>
      </c>
      <c r="F14" s="43" t="s">
        <v>142</v>
      </c>
      <c r="G14" s="44">
        <v>20</v>
      </c>
      <c r="H14" s="45">
        <f t="shared" si="2"/>
        <v>1.3596193065941536E-2</v>
      </c>
      <c r="I14" s="45">
        <f t="shared" si="3"/>
        <v>6.7874838797257861E-4</v>
      </c>
      <c r="J14" s="9">
        <v>22287</v>
      </c>
      <c r="K14" s="9">
        <v>22017</v>
      </c>
      <c r="L14" s="10">
        <v>0.98788531430879001</v>
      </c>
      <c r="M14" s="11">
        <v>5886</v>
      </c>
      <c r="N14" s="9">
        <v>4373</v>
      </c>
      <c r="O14" s="10">
        <v>0.19861924876232001</v>
      </c>
      <c r="P14" s="11">
        <v>1471</v>
      </c>
      <c r="Q14" s="9">
        <v>1371</v>
      </c>
      <c r="R14" s="10">
        <v>0.31351474959981701</v>
      </c>
      <c r="S14" s="10">
        <v>6.2270064041422497E-2</v>
      </c>
      <c r="T14" s="10">
        <v>6.6812008902211895E-2</v>
      </c>
      <c r="U14" s="10">
        <v>0.24991505266734601</v>
      </c>
      <c r="V14" s="12">
        <v>0</v>
      </c>
      <c r="W14" s="97"/>
      <c r="X14" s="92"/>
      <c r="Y14" s="92"/>
    </row>
    <row r="15" spans="1:25">
      <c r="A15" s="155"/>
      <c r="B15" s="155"/>
      <c r="C15" s="155"/>
      <c r="D15" s="96" t="s">
        <v>201</v>
      </c>
      <c r="E15" s="8">
        <v>44447.525694525502</v>
      </c>
      <c r="F15" s="43" t="s">
        <v>52</v>
      </c>
      <c r="G15" s="44">
        <v>5</v>
      </c>
      <c r="H15" s="45">
        <f t="shared" si="2"/>
        <v>3.3990482664853841E-3</v>
      </c>
      <c r="I15" s="45">
        <f t="shared" si="3"/>
        <v>1.6968709699314465E-4</v>
      </c>
      <c r="J15" s="9">
        <v>22287</v>
      </c>
      <c r="K15" s="9">
        <v>22017</v>
      </c>
      <c r="L15" s="10">
        <v>0.98788531430879001</v>
      </c>
      <c r="M15" s="11">
        <v>5886</v>
      </c>
      <c r="N15" s="9">
        <v>4373</v>
      </c>
      <c r="O15" s="10">
        <v>0.19861924876232001</v>
      </c>
      <c r="P15" s="11">
        <v>1471</v>
      </c>
      <c r="Q15" s="9">
        <v>1371</v>
      </c>
      <c r="R15" s="10">
        <v>0.31351474959981701</v>
      </c>
      <c r="S15" s="10">
        <v>6.2270064041422497E-2</v>
      </c>
      <c r="T15" s="10">
        <v>6.6812008902211895E-2</v>
      </c>
      <c r="U15" s="10">
        <v>0.24991505266734601</v>
      </c>
      <c r="V15" s="12">
        <v>0</v>
      </c>
      <c r="W15" s="97"/>
      <c r="X15" s="92"/>
      <c r="Y15" s="92"/>
    </row>
    <row r="16" spans="1:25">
      <c r="A16" s="155"/>
      <c r="B16" s="155"/>
      <c r="C16" s="155"/>
      <c r="D16" s="96" t="s">
        <v>201</v>
      </c>
      <c r="E16" s="8">
        <v>44447.525694525502</v>
      </c>
      <c r="F16" s="43" t="s">
        <v>216</v>
      </c>
      <c r="G16" s="44">
        <v>4</v>
      </c>
      <c r="H16" s="45">
        <f t="shared" si="2"/>
        <v>2.7192386131883071E-3</v>
      </c>
      <c r="I16" s="45">
        <f t="shared" si="3"/>
        <v>1.3574967759451571E-4</v>
      </c>
      <c r="J16" s="9">
        <v>22287</v>
      </c>
      <c r="K16" s="9">
        <v>22017</v>
      </c>
      <c r="L16" s="10">
        <v>0.98788531430879001</v>
      </c>
      <c r="M16" s="11">
        <v>5886</v>
      </c>
      <c r="N16" s="9">
        <v>4373</v>
      </c>
      <c r="O16" s="10">
        <v>0.19861924876232001</v>
      </c>
      <c r="P16" s="11">
        <v>1471</v>
      </c>
      <c r="Q16" s="9">
        <v>1371</v>
      </c>
      <c r="R16" s="10">
        <v>0.31351474959981701</v>
      </c>
      <c r="S16" s="10">
        <v>6.2270064041422497E-2</v>
      </c>
      <c r="T16" s="10">
        <v>6.6812008902211895E-2</v>
      </c>
      <c r="U16" s="10">
        <v>0.24991505266734601</v>
      </c>
      <c r="V16" s="12">
        <v>0</v>
      </c>
      <c r="W16" s="97"/>
      <c r="X16" s="92"/>
      <c r="Y16" s="92"/>
    </row>
    <row r="17" spans="1:25">
      <c r="A17" s="155"/>
      <c r="B17" s="155"/>
      <c r="C17" s="155"/>
      <c r="D17" s="96" t="s">
        <v>201</v>
      </c>
      <c r="E17" s="8">
        <v>44447.525694525502</v>
      </c>
      <c r="F17" s="43" t="s">
        <v>198</v>
      </c>
      <c r="G17" s="44">
        <v>5</v>
      </c>
      <c r="H17" s="45">
        <f t="shared" si="2"/>
        <v>3.3990482664853841E-3</v>
      </c>
      <c r="I17" s="45">
        <f t="shared" si="3"/>
        <v>1.6968709699314465E-4</v>
      </c>
      <c r="J17" s="9">
        <v>22287</v>
      </c>
      <c r="K17" s="9">
        <v>22017</v>
      </c>
      <c r="L17" s="10">
        <v>0.98788531430879001</v>
      </c>
      <c r="M17" s="11">
        <v>5886</v>
      </c>
      <c r="N17" s="9">
        <v>4373</v>
      </c>
      <c r="O17" s="10">
        <v>0.19861924876232001</v>
      </c>
      <c r="P17" s="11">
        <v>1471</v>
      </c>
      <c r="Q17" s="9">
        <v>1371</v>
      </c>
      <c r="R17" s="10">
        <v>0.31351474959981701</v>
      </c>
      <c r="S17" s="10">
        <v>6.2270064041422497E-2</v>
      </c>
      <c r="T17" s="10">
        <v>6.6812008902211895E-2</v>
      </c>
      <c r="U17" s="10">
        <v>0.24991505266734601</v>
      </c>
      <c r="V17" s="12">
        <v>0</v>
      </c>
      <c r="W17" s="97"/>
      <c r="X17" s="92"/>
      <c r="Y17" s="92"/>
    </row>
    <row r="18" spans="1:25">
      <c r="A18" s="155"/>
      <c r="B18" s="155"/>
      <c r="C18" s="155"/>
      <c r="D18" s="96"/>
      <c r="E18" s="8"/>
      <c r="F18" s="8"/>
      <c r="G18" s="8"/>
      <c r="H18" s="8"/>
      <c r="I18" s="8"/>
      <c r="J18" s="9"/>
      <c r="K18" s="9"/>
      <c r="L18" s="10"/>
      <c r="M18" s="11"/>
      <c r="N18" s="9"/>
      <c r="O18" s="10"/>
      <c r="P18" s="11"/>
      <c r="Q18" s="9"/>
      <c r="R18" s="10"/>
      <c r="S18" s="10"/>
      <c r="T18" s="10"/>
      <c r="U18" s="10"/>
      <c r="V18" s="12"/>
      <c r="W18" s="97"/>
      <c r="X18" s="92"/>
      <c r="Y18" s="92"/>
    </row>
    <row r="19" spans="1:25">
      <c r="A19" s="155"/>
      <c r="B19" s="155"/>
      <c r="C19" s="155"/>
      <c r="D19" s="96" t="s">
        <v>203</v>
      </c>
      <c r="E19" s="8">
        <v>44454.418542592597</v>
      </c>
      <c r="F19" s="8"/>
      <c r="G19" s="8"/>
      <c r="H19" s="8"/>
      <c r="I19" s="8"/>
      <c r="J19" s="9">
        <v>22582</v>
      </c>
      <c r="K19" s="9">
        <v>22339</v>
      </c>
      <c r="L19" s="10">
        <v>0.98923921707554696</v>
      </c>
      <c r="M19" s="11">
        <v>6084</v>
      </c>
      <c r="N19" s="9">
        <v>4457</v>
      </c>
      <c r="O19" s="10">
        <v>0.199516540579256</v>
      </c>
      <c r="P19" s="11">
        <v>1684</v>
      </c>
      <c r="Q19" s="9">
        <v>1426</v>
      </c>
      <c r="R19" s="10">
        <v>0.31994615212026001</v>
      </c>
      <c r="S19" s="10">
        <v>6.3834549442678704E-2</v>
      </c>
      <c r="T19" s="10">
        <v>7.5383857827118497E-2</v>
      </c>
      <c r="U19" s="10">
        <v>0.27679158448389202</v>
      </c>
      <c r="V19" s="12">
        <v>0</v>
      </c>
      <c r="W19" s="97" t="s">
        <v>204</v>
      </c>
      <c r="X19" s="92"/>
      <c r="Y19" s="92"/>
    </row>
    <row r="20" spans="1:25">
      <c r="A20" s="155"/>
      <c r="B20" s="155"/>
      <c r="C20" s="155"/>
      <c r="D20" s="96" t="s">
        <v>203</v>
      </c>
      <c r="E20" s="8">
        <v>44454.418542592597</v>
      </c>
      <c r="F20" s="43" t="s">
        <v>75</v>
      </c>
      <c r="G20" s="44">
        <v>10</v>
      </c>
      <c r="H20" s="45">
        <f>G20/P$19</f>
        <v>5.9382422802850355E-3</v>
      </c>
      <c r="I20" s="45">
        <f>+G20/K$9</f>
        <v>3.3937419398628931E-4</v>
      </c>
      <c r="J20" s="9">
        <v>22582</v>
      </c>
      <c r="K20" s="9">
        <v>22339</v>
      </c>
      <c r="L20" s="10">
        <v>0.98923921707554696</v>
      </c>
      <c r="M20" s="11">
        <v>6084</v>
      </c>
      <c r="N20" s="9">
        <v>4457</v>
      </c>
      <c r="O20" s="10">
        <v>0.199516540579256</v>
      </c>
      <c r="P20" s="11">
        <v>1684</v>
      </c>
      <c r="Q20" s="9">
        <v>1426</v>
      </c>
      <c r="R20" s="10">
        <v>0.31994615212026001</v>
      </c>
      <c r="S20" s="10">
        <v>6.3834549442678704E-2</v>
      </c>
      <c r="T20" s="10">
        <v>7.5383857827118497E-2</v>
      </c>
      <c r="U20" s="10">
        <v>0.27679158448389202</v>
      </c>
      <c r="V20" s="12">
        <v>0</v>
      </c>
      <c r="W20" s="97"/>
      <c r="X20" s="92"/>
      <c r="Y20" s="92"/>
    </row>
    <row r="21" spans="1:25">
      <c r="A21" s="155"/>
      <c r="B21" s="155"/>
      <c r="C21" s="155"/>
      <c r="D21" s="96" t="s">
        <v>203</v>
      </c>
      <c r="E21" s="8">
        <v>44454.418542592597</v>
      </c>
      <c r="F21" s="43" t="s">
        <v>51</v>
      </c>
      <c r="G21" s="44">
        <v>6</v>
      </c>
      <c r="H21" s="45">
        <f t="shared" ref="H21:H25" si="4">G21/P$19</f>
        <v>3.5629453681710215E-3</v>
      </c>
      <c r="I21" s="45">
        <f t="shared" ref="I21:I25" si="5">+G21/K$9</f>
        <v>2.0362451639177357E-4</v>
      </c>
      <c r="J21" s="9">
        <v>22582</v>
      </c>
      <c r="K21" s="9">
        <v>22339</v>
      </c>
      <c r="L21" s="10">
        <v>0.98923921707554696</v>
      </c>
      <c r="M21" s="11">
        <v>6084</v>
      </c>
      <c r="N21" s="9">
        <v>4457</v>
      </c>
      <c r="O21" s="10">
        <v>0.199516540579256</v>
      </c>
      <c r="P21" s="11">
        <v>1684</v>
      </c>
      <c r="Q21" s="9">
        <v>1426</v>
      </c>
      <c r="R21" s="10">
        <v>0.31994615212026001</v>
      </c>
      <c r="S21" s="10">
        <v>6.3834549442678704E-2</v>
      </c>
      <c r="T21" s="10">
        <v>7.5383857827118497E-2</v>
      </c>
      <c r="U21" s="10">
        <v>0.27679158448389202</v>
      </c>
      <c r="V21" s="12">
        <v>0</v>
      </c>
      <c r="W21" s="97"/>
      <c r="X21" s="92"/>
      <c r="Y21" s="92"/>
    </row>
    <row r="22" spans="1:25">
      <c r="A22" s="155"/>
      <c r="B22" s="155"/>
      <c r="C22" s="155"/>
      <c r="D22" s="96" t="s">
        <v>203</v>
      </c>
      <c r="E22" s="8">
        <v>44454.418542592597</v>
      </c>
      <c r="F22" s="43" t="s">
        <v>142</v>
      </c>
      <c r="G22" s="44">
        <v>12</v>
      </c>
      <c r="H22" s="45">
        <f t="shared" si="4"/>
        <v>7.1258907363420431E-3</v>
      </c>
      <c r="I22" s="45">
        <f t="shared" si="5"/>
        <v>4.0724903278354713E-4</v>
      </c>
      <c r="J22" s="9">
        <v>22582</v>
      </c>
      <c r="K22" s="9">
        <v>22339</v>
      </c>
      <c r="L22" s="10">
        <v>0.98923921707554696</v>
      </c>
      <c r="M22" s="11">
        <v>6084</v>
      </c>
      <c r="N22" s="9">
        <v>4457</v>
      </c>
      <c r="O22" s="10">
        <v>0.199516540579256</v>
      </c>
      <c r="P22" s="11">
        <v>1684</v>
      </c>
      <c r="Q22" s="9">
        <v>1426</v>
      </c>
      <c r="R22" s="10">
        <v>0.31994615212026001</v>
      </c>
      <c r="S22" s="10">
        <v>6.3834549442678704E-2</v>
      </c>
      <c r="T22" s="10">
        <v>7.5383857827118497E-2</v>
      </c>
      <c r="U22" s="10">
        <v>0.27679158448389202</v>
      </c>
      <c r="V22" s="12">
        <v>0</v>
      </c>
      <c r="W22" s="97"/>
      <c r="X22" s="92"/>
      <c r="Y22" s="92"/>
    </row>
    <row r="23" spans="1:25">
      <c r="A23" s="155"/>
      <c r="B23" s="155"/>
      <c r="C23" s="155"/>
      <c r="D23" s="96" t="s">
        <v>203</v>
      </c>
      <c r="E23" s="8">
        <v>44454.418542592597</v>
      </c>
      <c r="F23" s="43" t="s">
        <v>52</v>
      </c>
      <c r="G23" s="44">
        <v>0</v>
      </c>
      <c r="H23" s="45">
        <f t="shared" si="4"/>
        <v>0</v>
      </c>
      <c r="I23" s="45">
        <f t="shared" si="5"/>
        <v>0</v>
      </c>
      <c r="J23" s="9">
        <v>22582</v>
      </c>
      <c r="K23" s="9">
        <v>22339</v>
      </c>
      <c r="L23" s="10">
        <v>0.98923921707554696</v>
      </c>
      <c r="M23" s="11">
        <v>6084</v>
      </c>
      <c r="N23" s="9">
        <v>4457</v>
      </c>
      <c r="O23" s="10">
        <v>0.199516540579256</v>
      </c>
      <c r="P23" s="11">
        <v>1684</v>
      </c>
      <c r="Q23" s="9">
        <v>1426</v>
      </c>
      <c r="R23" s="10">
        <v>0.31994615212026001</v>
      </c>
      <c r="S23" s="10">
        <v>6.3834549442678704E-2</v>
      </c>
      <c r="T23" s="10">
        <v>7.5383857827118497E-2</v>
      </c>
      <c r="U23" s="10">
        <v>0.27679158448389202</v>
      </c>
      <c r="V23" s="12">
        <v>0</v>
      </c>
      <c r="W23" s="97"/>
      <c r="X23" s="92"/>
      <c r="Y23" s="92"/>
    </row>
    <row r="24" spans="1:25">
      <c r="A24" s="155"/>
      <c r="B24" s="155"/>
      <c r="C24" s="155"/>
      <c r="D24" s="96" t="s">
        <v>203</v>
      </c>
      <c r="E24" s="8">
        <v>44454.418542592597</v>
      </c>
      <c r="F24" s="43" t="s">
        <v>216</v>
      </c>
      <c r="G24" s="44">
        <v>4</v>
      </c>
      <c r="H24" s="45">
        <f t="shared" si="4"/>
        <v>2.3752969121140144E-3</v>
      </c>
      <c r="I24" s="45">
        <f t="shared" si="5"/>
        <v>1.3574967759451571E-4</v>
      </c>
      <c r="J24" s="9">
        <v>22582</v>
      </c>
      <c r="K24" s="9">
        <v>22339</v>
      </c>
      <c r="L24" s="10">
        <v>0.98923921707554696</v>
      </c>
      <c r="M24" s="11">
        <v>6084</v>
      </c>
      <c r="N24" s="9">
        <v>4457</v>
      </c>
      <c r="O24" s="10">
        <v>0.199516540579256</v>
      </c>
      <c r="P24" s="11">
        <v>1684</v>
      </c>
      <c r="Q24" s="9">
        <v>1426</v>
      </c>
      <c r="R24" s="10">
        <v>0.31994615212026001</v>
      </c>
      <c r="S24" s="10">
        <v>6.3834549442678704E-2</v>
      </c>
      <c r="T24" s="10">
        <v>7.5383857827118497E-2</v>
      </c>
      <c r="U24" s="10">
        <v>0.27679158448389202</v>
      </c>
      <c r="V24" s="12">
        <v>0</v>
      </c>
      <c r="W24" s="97"/>
      <c r="X24" s="92"/>
      <c r="Y24" s="92"/>
    </row>
    <row r="25" spans="1:25">
      <c r="A25" s="155"/>
      <c r="B25" s="155"/>
      <c r="C25" s="155"/>
      <c r="D25" s="96" t="s">
        <v>203</v>
      </c>
      <c r="E25" s="8">
        <v>44454.418542592597</v>
      </c>
      <c r="F25" s="43" t="s">
        <v>198</v>
      </c>
      <c r="G25" s="44">
        <v>0</v>
      </c>
      <c r="H25" s="45">
        <f t="shared" si="4"/>
        <v>0</v>
      </c>
      <c r="I25" s="45">
        <f t="shared" si="5"/>
        <v>0</v>
      </c>
      <c r="J25" s="9">
        <v>22582</v>
      </c>
      <c r="K25" s="9">
        <v>22339</v>
      </c>
      <c r="L25" s="10">
        <v>0.98923921707554696</v>
      </c>
      <c r="M25" s="11">
        <v>6084</v>
      </c>
      <c r="N25" s="9">
        <v>4457</v>
      </c>
      <c r="O25" s="10">
        <v>0.199516540579256</v>
      </c>
      <c r="P25" s="11">
        <v>1684</v>
      </c>
      <c r="Q25" s="9">
        <v>1426</v>
      </c>
      <c r="R25" s="10">
        <v>0.31994615212026001</v>
      </c>
      <c r="S25" s="10">
        <v>6.3834549442678704E-2</v>
      </c>
      <c r="T25" s="10">
        <v>7.5383857827118497E-2</v>
      </c>
      <c r="U25" s="10">
        <v>0.27679158448389202</v>
      </c>
      <c r="V25" s="12">
        <v>0</v>
      </c>
      <c r="W25" s="97"/>
      <c r="X25" s="92"/>
      <c r="Y25" s="92"/>
    </row>
    <row r="26" spans="1:25">
      <c r="A26" s="155"/>
      <c r="B26" s="155"/>
      <c r="C26" s="155"/>
      <c r="D26" s="96"/>
      <c r="E26" s="8"/>
      <c r="F26" s="8"/>
      <c r="G26" s="8"/>
      <c r="H26" s="8"/>
      <c r="I26" s="8"/>
      <c r="J26" s="9"/>
      <c r="K26" s="9"/>
      <c r="L26" s="10"/>
      <c r="M26" s="11"/>
      <c r="N26" s="9"/>
      <c r="O26" s="10"/>
      <c r="P26" s="11"/>
      <c r="Q26" s="9"/>
      <c r="R26" s="10"/>
      <c r="S26" s="10"/>
      <c r="T26" s="10"/>
      <c r="U26" s="10"/>
      <c r="V26" s="12"/>
      <c r="W26" s="97"/>
      <c r="X26" s="92"/>
      <c r="Y26" s="92"/>
    </row>
    <row r="27" spans="1:25" ht="20.399999999999999">
      <c r="A27" s="155"/>
      <c r="B27" s="155"/>
      <c r="C27" s="155"/>
      <c r="D27" s="96" t="s">
        <v>205</v>
      </c>
      <c r="E27" s="8">
        <v>44461.375582060202</v>
      </c>
      <c r="F27" s="8"/>
      <c r="G27" s="8"/>
      <c r="H27" s="8"/>
      <c r="I27" s="8"/>
      <c r="J27" s="9">
        <v>22499</v>
      </c>
      <c r="K27" s="9">
        <v>22247</v>
      </c>
      <c r="L27" s="10">
        <v>0.98879950220009805</v>
      </c>
      <c r="M27" s="11">
        <v>5512</v>
      </c>
      <c r="N27" s="9">
        <v>4191</v>
      </c>
      <c r="O27" s="10">
        <v>0.18838495077987999</v>
      </c>
      <c r="P27" s="11">
        <v>1489</v>
      </c>
      <c r="Q27" s="9">
        <v>1349</v>
      </c>
      <c r="R27" s="10">
        <v>0.32188021951801499</v>
      </c>
      <c r="S27" s="10">
        <v>6.0637389310918298E-2</v>
      </c>
      <c r="T27" s="10">
        <v>6.69303726345125E-2</v>
      </c>
      <c r="U27" s="10">
        <v>0.27013788098693797</v>
      </c>
      <c r="V27" s="12">
        <v>0.2</v>
      </c>
      <c r="W27" s="97" t="s">
        <v>206</v>
      </c>
      <c r="X27" s="92"/>
      <c r="Y27" s="92"/>
    </row>
    <row r="28" spans="1:25">
      <c r="A28" s="155"/>
      <c r="B28" s="155"/>
      <c r="C28" s="155"/>
      <c r="D28" s="96" t="s">
        <v>205</v>
      </c>
      <c r="E28" s="8">
        <v>44461.375582060202</v>
      </c>
      <c r="F28" s="43" t="s">
        <v>75</v>
      </c>
      <c r="G28" s="44">
        <v>12</v>
      </c>
      <c r="H28" s="45">
        <f>G28/P$27</f>
        <v>8.0591000671591667E-3</v>
      </c>
      <c r="I28" s="45">
        <f>+G28/K27</f>
        <v>5.3939857059378789E-4</v>
      </c>
      <c r="J28" s="9">
        <v>22499</v>
      </c>
      <c r="K28" s="9">
        <v>22247</v>
      </c>
      <c r="L28" s="10">
        <v>0.98879950220009805</v>
      </c>
      <c r="M28" s="11">
        <v>5512</v>
      </c>
      <c r="N28" s="9">
        <v>4191</v>
      </c>
      <c r="O28" s="10">
        <v>0.18838495077987999</v>
      </c>
      <c r="P28" s="11">
        <v>1489</v>
      </c>
      <c r="Q28" s="9">
        <v>1349</v>
      </c>
      <c r="R28" s="10">
        <v>0.32188021951801499</v>
      </c>
      <c r="S28" s="10">
        <v>6.0637389310918298E-2</v>
      </c>
      <c r="T28" s="10">
        <v>6.69303726345125E-2</v>
      </c>
      <c r="U28" s="10">
        <v>0.27013788098693797</v>
      </c>
      <c r="V28" s="12">
        <v>0.2</v>
      </c>
      <c r="W28" s="97"/>
      <c r="X28" s="92"/>
      <c r="Y28" s="92"/>
    </row>
    <row r="29" spans="1:25">
      <c r="A29" s="155"/>
      <c r="B29" s="155"/>
      <c r="C29" s="155"/>
      <c r="D29" s="96" t="s">
        <v>205</v>
      </c>
      <c r="E29" s="8">
        <v>44461.375582060202</v>
      </c>
      <c r="F29" s="43" t="s">
        <v>52</v>
      </c>
      <c r="G29" s="44">
        <v>1</v>
      </c>
      <c r="H29" s="45">
        <f t="shared" ref="H29:H33" si="6">G29/P$27</f>
        <v>6.7159167226326397E-4</v>
      </c>
      <c r="I29" s="45">
        <f t="shared" ref="I29:I33" si="7">+G29/K28</f>
        <v>4.4949880882815658E-5</v>
      </c>
      <c r="J29" s="9">
        <v>22499</v>
      </c>
      <c r="K29" s="9">
        <v>22247</v>
      </c>
      <c r="L29" s="10">
        <v>0.98879950220009805</v>
      </c>
      <c r="M29" s="11">
        <v>5512</v>
      </c>
      <c r="N29" s="9">
        <v>4191</v>
      </c>
      <c r="O29" s="10">
        <v>0.18838495077987999</v>
      </c>
      <c r="P29" s="11">
        <v>1489</v>
      </c>
      <c r="Q29" s="9">
        <v>1349</v>
      </c>
      <c r="R29" s="10">
        <v>0.32188021951801499</v>
      </c>
      <c r="S29" s="10">
        <v>6.0637389310918298E-2</v>
      </c>
      <c r="T29" s="10">
        <v>6.69303726345125E-2</v>
      </c>
      <c r="U29" s="10">
        <v>0.27013788098693797</v>
      </c>
      <c r="V29" s="12">
        <v>0.2</v>
      </c>
      <c r="W29" s="97"/>
      <c r="X29" s="92"/>
      <c r="Y29" s="92"/>
    </row>
    <row r="30" spans="1:25">
      <c r="A30" s="155"/>
      <c r="B30" s="155"/>
      <c r="C30" s="155"/>
      <c r="D30" s="96" t="s">
        <v>205</v>
      </c>
      <c r="E30" s="8">
        <v>44461.375582060202</v>
      </c>
      <c r="F30" s="43" t="s">
        <v>142</v>
      </c>
      <c r="G30" s="44">
        <v>14</v>
      </c>
      <c r="H30" s="45">
        <f t="shared" si="6"/>
        <v>9.4022834116856951E-3</v>
      </c>
      <c r="I30" s="45">
        <f t="shared" si="7"/>
        <v>6.2929833235941921E-4</v>
      </c>
      <c r="J30" s="9">
        <v>22499</v>
      </c>
      <c r="K30" s="9">
        <v>22247</v>
      </c>
      <c r="L30" s="10">
        <v>0.98879950220009805</v>
      </c>
      <c r="M30" s="11">
        <v>5512</v>
      </c>
      <c r="N30" s="9">
        <v>4191</v>
      </c>
      <c r="O30" s="10">
        <v>0.18838495077987999</v>
      </c>
      <c r="P30" s="11">
        <v>1489</v>
      </c>
      <c r="Q30" s="9">
        <v>1349</v>
      </c>
      <c r="R30" s="10">
        <v>0.32188021951801499</v>
      </c>
      <c r="S30" s="10">
        <v>6.0637389310918298E-2</v>
      </c>
      <c r="T30" s="10">
        <v>6.69303726345125E-2</v>
      </c>
      <c r="U30" s="10">
        <v>0.27013788098693797</v>
      </c>
      <c r="V30" s="12">
        <v>0.2</v>
      </c>
      <c r="W30" s="97"/>
      <c r="X30" s="92"/>
      <c r="Y30" s="92"/>
    </row>
    <row r="31" spans="1:25">
      <c r="A31" s="155"/>
      <c r="B31" s="155"/>
      <c r="C31" s="155"/>
      <c r="D31" s="96" t="s">
        <v>205</v>
      </c>
      <c r="E31" s="8">
        <v>44461.375582060202</v>
      </c>
      <c r="F31" s="43" t="s">
        <v>51</v>
      </c>
      <c r="G31" s="44">
        <v>10</v>
      </c>
      <c r="H31" s="45">
        <f t="shared" si="6"/>
        <v>6.7159167226326392E-3</v>
      </c>
      <c r="I31" s="45">
        <f t="shared" si="7"/>
        <v>4.4949880882815663E-4</v>
      </c>
      <c r="J31" s="9">
        <v>22499</v>
      </c>
      <c r="K31" s="9">
        <v>22247</v>
      </c>
      <c r="L31" s="10">
        <v>0.98879950220009805</v>
      </c>
      <c r="M31" s="11">
        <v>5512</v>
      </c>
      <c r="N31" s="9">
        <v>4191</v>
      </c>
      <c r="O31" s="10">
        <v>0.18838495077987999</v>
      </c>
      <c r="P31" s="11">
        <v>1489</v>
      </c>
      <c r="Q31" s="9">
        <v>1349</v>
      </c>
      <c r="R31" s="10">
        <v>0.32188021951801499</v>
      </c>
      <c r="S31" s="10">
        <v>6.0637389310918298E-2</v>
      </c>
      <c r="T31" s="10">
        <v>6.69303726345125E-2</v>
      </c>
      <c r="U31" s="10">
        <v>0.27013788098693797</v>
      </c>
      <c r="V31" s="12">
        <v>0.2</v>
      </c>
      <c r="W31" s="97"/>
      <c r="X31" s="92"/>
      <c r="Y31" s="92"/>
    </row>
    <row r="32" spans="1:25">
      <c r="A32" s="155"/>
      <c r="B32" s="155"/>
      <c r="C32" s="155"/>
      <c r="D32" s="96" t="s">
        <v>205</v>
      </c>
      <c r="E32" s="8">
        <v>44461.375582060202</v>
      </c>
      <c r="F32" s="43" t="s">
        <v>216</v>
      </c>
      <c r="G32" s="44">
        <v>2</v>
      </c>
      <c r="H32" s="45">
        <f t="shared" si="6"/>
        <v>1.3431833445265279E-3</v>
      </c>
      <c r="I32" s="45">
        <f t="shared" si="7"/>
        <v>8.9899761765631315E-5</v>
      </c>
      <c r="J32" s="9">
        <v>22499</v>
      </c>
      <c r="K32" s="9">
        <v>22247</v>
      </c>
      <c r="L32" s="10">
        <v>0.98879950220009805</v>
      </c>
      <c r="M32" s="11">
        <v>5512</v>
      </c>
      <c r="N32" s="9">
        <v>4191</v>
      </c>
      <c r="O32" s="10">
        <v>0.18838495077987999</v>
      </c>
      <c r="P32" s="11">
        <v>1489</v>
      </c>
      <c r="Q32" s="9">
        <v>1349</v>
      </c>
      <c r="R32" s="10">
        <v>0.32188021951801499</v>
      </c>
      <c r="S32" s="10">
        <v>6.0637389310918298E-2</v>
      </c>
      <c r="T32" s="10">
        <v>6.69303726345125E-2</v>
      </c>
      <c r="U32" s="10">
        <v>0.27013788098693797</v>
      </c>
      <c r="V32" s="12">
        <v>0.2</v>
      </c>
      <c r="W32" s="97"/>
      <c r="X32" s="92"/>
      <c r="Y32" s="92"/>
    </row>
    <row r="33" spans="1:25">
      <c r="A33" s="155"/>
      <c r="B33" s="155"/>
      <c r="C33" s="155"/>
      <c r="D33" s="96" t="s">
        <v>205</v>
      </c>
      <c r="E33" s="8">
        <v>44461.375582060202</v>
      </c>
      <c r="F33" s="43" t="s">
        <v>198</v>
      </c>
      <c r="G33" s="44">
        <v>1</v>
      </c>
      <c r="H33" s="45">
        <f t="shared" si="6"/>
        <v>6.7159167226326397E-4</v>
      </c>
      <c r="I33" s="45">
        <f t="shared" si="7"/>
        <v>4.4949880882815658E-5</v>
      </c>
      <c r="J33" s="9">
        <v>22499</v>
      </c>
      <c r="K33" s="9">
        <v>22247</v>
      </c>
      <c r="L33" s="10">
        <v>0.98879950220009805</v>
      </c>
      <c r="M33" s="11">
        <v>5512</v>
      </c>
      <c r="N33" s="9">
        <v>4191</v>
      </c>
      <c r="O33" s="10">
        <v>0.18838495077987999</v>
      </c>
      <c r="P33" s="11">
        <v>1489</v>
      </c>
      <c r="Q33" s="9">
        <v>1349</v>
      </c>
      <c r="R33" s="10">
        <v>0.32188021951801499</v>
      </c>
      <c r="S33" s="10">
        <v>6.0637389310918298E-2</v>
      </c>
      <c r="T33" s="10">
        <v>6.69303726345125E-2</v>
      </c>
      <c r="U33" s="10">
        <v>0.27013788098693797</v>
      </c>
      <c r="V33" s="12">
        <v>0.2</v>
      </c>
      <c r="W33" s="97"/>
      <c r="X33" s="92"/>
      <c r="Y33" s="92"/>
    </row>
    <row r="34" spans="1:25">
      <c r="A34" s="155"/>
      <c r="B34" s="155"/>
      <c r="C34" s="155"/>
      <c r="D34" s="96"/>
      <c r="E34" s="8"/>
      <c r="F34" s="8"/>
      <c r="G34" s="8"/>
      <c r="H34" s="8"/>
      <c r="I34" s="8"/>
      <c r="J34" s="9"/>
      <c r="K34" s="9"/>
      <c r="L34" s="10"/>
      <c r="M34" s="11"/>
      <c r="N34" s="9"/>
      <c r="O34" s="10"/>
      <c r="P34" s="11"/>
      <c r="Q34" s="9"/>
      <c r="R34" s="10"/>
      <c r="S34" s="10"/>
      <c r="T34" s="10"/>
      <c r="U34" s="10"/>
      <c r="V34" s="12"/>
      <c r="W34" s="97"/>
      <c r="X34" s="92"/>
      <c r="Y34" s="92"/>
    </row>
    <row r="35" spans="1:25" ht="20.399999999999999">
      <c r="A35" s="155"/>
      <c r="B35" s="155"/>
      <c r="C35" s="156"/>
      <c r="D35" s="96" t="s">
        <v>207</v>
      </c>
      <c r="E35" s="8">
        <v>44468.375442592602</v>
      </c>
      <c r="F35" s="8"/>
      <c r="G35" s="8"/>
      <c r="H35" s="8"/>
      <c r="I35" s="8"/>
      <c r="J35" s="9">
        <v>22397</v>
      </c>
      <c r="K35" s="9">
        <v>22167</v>
      </c>
      <c r="L35" s="10">
        <v>0.98973076751350597</v>
      </c>
      <c r="M35" s="11">
        <v>5851</v>
      </c>
      <c r="N35" s="9">
        <v>4213</v>
      </c>
      <c r="O35" s="10">
        <v>0.19005729237154301</v>
      </c>
      <c r="P35" s="11">
        <v>1656</v>
      </c>
      <c r="Q35" s="9">
        <v>1425</v>
      </c>
      <c r="R35" s="10">
        <v>0.338238784713981</v>
      </c>
      <c r="S35" s="10">
        <v>6.4284747597780495E-2</v>
      </c>
      <c r="T35" s="10">
        <v>7.4705643524157497E-2</v>
      </c>
      <c r="U35" s="10">
        <v>0.28302854212955098</v>
      </c>
      <c r="V35" s="12">
        <v>0</v>
      </c>
      <c r="W35" s="97" t="s">
        <v>208</v>
      </c>
      <c r="X35" s="92"/>
      <c r="Y35" s="92"/>
    </row>
    <row r="36" spans="1:25">
      <c r="A36" s="155"/>
      <c r="B36" s="155"/>
      <c r="C36" s="110"/>
      <c r="D36" s="96" t="s">
        <v>207</v>
      </c>
      <c r="E36" s="8">
        <v>44468.375442592602</v>
      </c>
      <c r="F36" s="43" t="s">
        <v>75</v>
      </c>
      <c r="G36" s="44">
        <v>9</v>
      </c>
      <c r="H36" s="45">
        <f>G36/P$35</f>
        <v>5.434782608695652E-3</v>
      </c>
      <c r="I36" s="45">
        <f>+G36/K35</f>
        <v>4.0600893219650832E-4</v>
      </c>
      <c r="J36" s="9">
        <v>22397</v>
      </c>
      <c r="K36" s="9">
        <v>22167</v>
      </c>
      <c r="L36" s="10">
        <v>0.98973076751350597</v>
      </c>
      <c r="M36" s="11">
        <v>5851</v>
      </c>
      <c r="N36" s="9">
        <v>4213</v>
      </c>
      <c r="O36" s="10">
        <v>0.19005729237154301</v>
      </c>
      <c r="P36" s="11">
        <v>1656</v>
      </c>
      <c r="Q36" s="9">
        <v>1425</v>
      </c>
      <c r="R36" s="10">
        <v>0.338238784713981</v>
      </c>
      <c r="S36" s="10">
        <v>6.4284747597780495E-2</v>
      </c>
      <c r="T36" s="10">
        <v>7.4705643524157497E-2</v>
      </c>
      <c r="U36" s="10">
        <v>0.28302854212955098</v>
      </c>
      <c r="V36" s="12">
        <v>0</v>
      </c>
      <c r="W36" s="97"/>
      <c r="X36" s="92"/>
      <c r="Y36" s="92"/>
    </row>
    <row r="37" spans="1:25">
      <c r="A37" s="155"/>
      <c r="B37" s="155"/>
      <c r="C37" s="110"/>
      <c r="D37" s="96" t="s">
        <v>207</v>
      </c>
      <c r="E37" s="8">
        <v>44468.375442592602</v>
      </c>
      <c r="F37" s="43" t="s">
        <v>52</v>
      </c>
      <c r="G37" s="44">
        <v>0</v>
      </c>
      <c r="H37" s="45">
        <f t="shared" ref="H37:H41" si="8">G37/P$35</f>
        <v>0</v>
      </c>
      <c r="I37" s="45">
        <f t="shared" ref="I37:I41" si="9">+G37/K36</f>
        <v>0</v>
      </c>
      <c r="J37" s="9">
        <v>22397</v>
      </c>
      <c r="K37" s="9">
        <v>22167</v>
      </c>
      <c r="L37" s="10">
        <v>0.98973076751350597</v>
      </c>
      <c r="M37" s="11">
        <v>5851</v>
      </c>
      <c r="N37" s="9">
        <v>4213</v>
      </c>
      <c r="O37" s="10">
        <v>0.19005729237154301</v>
      </c>
      <c r="P37" s="11">
        <v>1656</v>
      </c>
      <c r="Q37" s="9">
        <v>1425</v>
      </c>
      <c r="R37" s="10">
        <v>0.338238784713981</v>
      </c>
      <c r="S37" s="10">
        <v>6.4284747597780495E-2</v>
      </c>
      <c r="T37" s="10">
        <v>7.4705643524157497E-2</v>
      </c>
      <c r="U37" s="10">
        <v>0.28302854212955098</v>
      </c>
      <c r="V37" s="12">
        <v>0</v>
      </c>
      <c r="W37" s="97"/>
      <c r="X37" s="92"/>
      <c r="Y37" s="92"/>
    </row>
    <row r="38" spans="1:25">
      <c r="A38" s="155"/>
      <c r="B38" s="155"/>
      <c r="C38" s="110"/>
      <c r="D38" s="96" t="s">
        <v>207</v>
      </c>
      <c r="E38" s="8">
        <v>44468.375442592602</v>
      </c>
      <c r="F38" s="43" t="s">
        <v>51</v>
      </c>
      <c r="G38" s="44">
        <v>0</v>
      </c>
      <c r="H38" s="45">
        <f t="shared" si="8"/>
        <v>0</v>
      </c>
      <c r="I38" s="45">
        <f t="shared" si="9"/>
        <v>0</v>
      </c>
      <c r="J38" s="9">
        <v>22397</v>
      </c>
      <c r="K38" s="9">
        <v>22167</v>
      </c>
      <c r="L38" s="10">
        <v>0.98973076751350597</v>
      </c>
      <c r="M38" s="11">
        <v>5851</v>
      </c>
      <c r="N38" s="9">
        <v>4213</v>
      </c>
      <c r="O38" s="10">
        <v>0.19005729237154301</v>
      </c>
      <c r="P38" s="11">
        <v>1656</v>
      </c>
      <c r="Q38" s="9">
        <v>1425</v>
      </c>
      <c r="R38" s="10">
        <v>0.338238784713981</v>
      </c>
      <c r="S38" s="10">
        <v>6.4284747597780495E-2</v>
      </c>
      <c r="T38" s="10">
        <v>7.4705643524157497E-2</v>
      </c>
      <c r="U38" s="10">
        <v>0.28302854212955098</v>
      </c>
      <c r="V38" s="12">
        <v>0</v>
      </c>
      <c r="W38" s="97"/>
      <c r="X38" s="92"/>
      <c r="Y38" s="92"/>
    </row>
    <row r="39" spans="1:25">
      <c r="A39" s="155"/>
      <c r="B39" s="155"/>
      <c r="C39" s="110"/>
      <c r="D39" s="96" t="s">
        <v>207</v>
      </c>
      <c r="E39" s="8">
        <v>44468.375442592602</v>
      </c>
      <c r="F39" s="43" t="s">
        <v>142</v>
      </c>
      <c r="G39" s="44">
        <v>21</v>
      </c>
      <c r="H39" s="45">
        <f t="shared" si="8"/>
        <v>1.2681159420289856E-2</v>
      </c>
      <c r="I39" s="45">
        <f t="shared" si="9"/>
        <v>9.4735417512518613E-4</v>
      </c>
      <c r="J39" s="9">
        <v>22397</v>
      </c>
      <c r="K39" s="9">
        <v>22167</v>
      </c>
      <c r="L39" s="10">
        <v>0.98973076751350597</v>
      </c>
      <c r="M39" s="11">
        <v>5851</v>
      </c>
      <c r="N39" s="9">
        <v>4213</v>
      </c>
      <c r="O39" s="10">
        <v>0.19005729237154301</v>
      </c>
      <c r="P39" s="11">
        <v>1656</v>
      </c>
      <c r="Q39" s="9">
        <v>1425</v>
      </c>
      <c r="R39" s="10">
        <v>0.338238784713981</v>
      </c>
      <c r="S39" s="10">
        <v>6.4284747597780495E-2</v>
      </c>
      <c r="T39" s="10">
        <v>7.4705643524157497E-2</v>
      </c>
      <c r="U39" s="10">
        <v>0.28302854212955098</v>
      </c>
      <c r="V39" s="12">
        <v>0</v>
      </c>
      <c r="W39" s="97"/>
      <c r="X39" s="92"/>
      <c r="Y39" s="92"/>
    </row>
    <row r="40" spans="1:25">
      <c r="A40" s="155"/>
      <c r="B40" s="155"/>
      <c r="C40" s="110"/>
      <c r="D40" s="96" t="s">
        <v>207</v>
      </c>
      <c r="E40" s="8">
        <v>44468.375442592602</v>
      </c>
      <c r="F40" s="43" t="s">
        <v>216</v>
      </c>
      <c r="G40" s="44">
        <v>3</v>
      </c>
      <c r="H40" s="45">
        <f t="shared" si="8"/>
        <v>1.8115942028985507E-3</v>
      </c>
      <c r="I40" s="45">
        <f t="shared" si="9"/>
        <v>1.3533631073216944E-4</v>
      </c>
      <c r="J40" s="9">
        <v>22397</v>
      </c>
      <c r="K40" s="9">
        <v>22167</v>
      </c>
      <c r="L40" s="10">
        <v>0.98973076751350597</v>
      </c>
      <c r="M40" s="11">
        <v>5851</v>
      </c>
      <c r="N40" s="9">
        <v>4213</v>
      </c>
      <c r="O40" s="10">
        <v>0.19005729237154301</v>
      </c>
      <c r="P40" s="11">
        <v>1656</v>
      </c>
      <c r="Q40" s="9">
        <v>1425</v>
      </c>
      <c r="R40" s="10">
        <v>0.338238784713981</v>
      </c>
      <c r="S40" s="10">
        <v>6.4284747597780495E-2</v>
      </c>
      <c r="T40" s="10">
        <v>7.4705643524157497E-2</v>
      </c>
      <c r="U40" s="10">
        <v>0.28302854212955098</v>
      </c>
      <c r="V40" s="12">
        <v>0</v>
      </c>
      <c r="W40" s="97"/>
      <c r="X40" s="92"/>
      <c r="Y40" s="92"/>
    </row>
    <row r="41" spans="1:25">
      <c r="A41" s="155"/>
      <c r="B41" s="155"/>
      <c r="C41" s="110"/>
      <c r="D41" s="96" t="s">
        <v>207</v>
      </c>
      <c r="E41" s="8">
        <v>44468.375442592602</v>
      </c>
      <c r="F41" s="43" t="s">
        <v>198</v>
      </c>
      <c r="G41" s="44">
        <v>0</v>
      </c>
      <c r="H41" s="45">
        <f t="shared" si="8"/>
        <v>0</v>
      </c>
      <c r="I41" s="45">
        <f t="shared" si="9"/>
        <v>0</v>
      </c>
      <c r="J41" s="9">
        <v>22397</v>
      </c>
      <c r="K41" s="9">
        <v>22167</v>
      </c>
      <c r="L41" s="10">
        <v>0.98973076751350597</v>
      </c>
      <c r="M41" s="11">
        <v>5851</v>
      </c>
      <c r="N41" s="9">
        <v>4213</v>
      </c>
      <c r="O41" s="10">
        <v>0.19005729237154301</v>
      </c>
      <c r="P41" s="11">
        <v>1656</v>
      </c>
      <c r="Q41" s="9">
        <v>1425</v>
      </c>
      <c r="R41" s="10">
        <v>0.338238784713981</v>
      </c>
      <c r="S41" s="10">
        <v>6.4284747597780495E-2</v>
      </c>
      <c r="T41" s="10">
        <v>7.4705643524157497E-2</v>
      </c>
      <c r="U41" s="10">
        <v>0.28302854212955098</v>
      </c>
      <c r="V41" s="12">
        <v>0</v>
      </c>
      <c r="W41" s="97"/>
      <c r="X41" s="92"/>
      <c r="Y41" s="92"/>
    </row>
    <row r="42" spans="1:25">
      <c r="A42" s="155"/>
      <c r="B42" s="155"/>
      <c r="C42" s="157" t="s">
        <v>160</v>
      </c>
      <c r="D42" s="151"/>
      <c r="E42" s="108" t="s">
        <v>0</v>
      </c>
      <c r="F42" s="108"/>
      <c r="G42" s="108"/>
      <c r="H42" s="108"/>
      <c r="I42" s="108"/>
      <c r="J42" s="20">
        <v>130092</v>
      </c>
      <c r="K42" s="20">
        <v>118236</v>
      </c>
      <c r="L42" s="21">
        <v>0.90886449589521301</v>
      </c>
      <c r="M42" s="22">
        <v>29727</v>
      </c>
      <c r="N42" s="20">
        <v>21922</v>
      </c>
      <c r="O42" s="21">
        <v>0.18540884333028901</v>
      </c>
      <c r="P42" s="22">
        <v>8335</v>
      </c>
      <c r="Q42" s="20">
        <v>7477</v>
      </c>
      <c r="R42" s="21">
        <v>0.34107289480886799</v>
      </c>
      <c r="S42" s="21">
        <v>6.3237930917825397E-2</v>
      </c>
      <c r="T42" s="21">
        <v>7.0494604012314402E-2</v>
      </c>
      <c r="U42" s="21">
        <v>0.28038483533488101</v>
      </c>
      <c r="V42" s="108" t="s">
        <v>0</v>
      </c>
      <c r="W42" s="108" t="s">
        <v>0</v>
      </c>
      <c r="X42" s="92"/>
      <c r="Y42" s="92"/>
    </row>
    <row r="43" spans="1:25" ht="20.399999999999999">
      <c r="A43" s="155"/>
      <c r="B43" s="155"/>
      <c r="C43" s="107" t="s">
        <v>63</v>
      </c>
      <c r="D43" s="96" t="s">
        <v>209</v>
      </c>
      <c r="E43" s="8">
        <v>44449.417154780102</v>
      </c>
      <c r="F43" s="8"/>
      <c r="G43" s="8"/>
      <c r="H43" s="8"/>
      <c r="I43" s="8"/>
      <c r="J43" s="9">
        <v>27244</v>
      </c>
      <c r="K43" s="9">
        <v>26737</v>
      </c>
      <c r="L43" s="10">
        <v>0.98139039788577298</v>
      </c>
      <c r="M43" s="11">
        <v>5767</v>
      </c>
      <c r="N43" s="9">
        <v>4028</v>
      </c>
      <c r="O43" s="10">
        <v>0.15065265362606101</v>
      </c>
      <c r="P43" s="11">
        <v>98</v>
      </c>
      <c r="Q43" s="9">
        <v>80</v>
      </c>
      <c r="R43" s="10">
        <v>1.98609731876862E-2</v>
      </c>
      <c r="S43" s="10">
        <v>2.9921083143209801E-3</v>
      </c>
      <c r="T43" s="10">
        <v>3.6653326850432E-3</v>
      </c>
      <c r="U43" s="10">
        <v>1.6993237385122199E-2</v>
      </c>
      <c r="V43" s="12">
        <v>1.6</v>
      </c>
      <c r="W43" s="97" t="s">
        <v>65</v>
      </c>
      <c r="X43" s="92"/>
      <c r="Y43" s="92"/>
    </row>
    <row r="44" spans="1:25">
      <c r="A44" s="155"/>
      <c r="B44" s="155"/>
      <c r="C44" s="157" t="s">
        <v>66</v>
      </c>
      <c r="D44" s="151"/>
      <c r="E44" s="108" t="s">
        <v>0</v>
      </c>
      <c r="F44" s="108"/>
      <c r="G44" s="108"/>
      <c r="H44" s="108"/>
      <c r="I44" s="108"/>
      <c r="J44" s="20">
        <v>27244</v>
      </c>
      <c r="K44" s="20">
        <v>26737</v>
      </c>
      <c r="L44" s="21">
        <v>0.98139039788577298</v>
      </c>
      <c r="M44" s="22">
        <v>5767</v>
      </c>
      <c r="N44" s="20">
        <v>4028</v>
      </c>
      <c r="O44" s="21">
        <v>0.15065265362606101</v>
      </c>
      <c r="P44" s="22">
        <v>98</v>
      </c>
      <c r="Q44" s="20">
        <v>80</v>
      </c>
      <c r="R44" s="21">
        <v>1.98609731876862E-2</v>
      </c>
      <c r="S44" s="21">
        <v>2.9921083143209801E-3</v>
      </c>
      <c r="T44" s="21">
        <v>3.6653326850432E-3</v>
      </c>
      <c r="U44" s="21">
        <v>1.6993237385122199E-2</v>
      </c>
      <c r="V44" s="108" t="s">
        <v>0</v>
      </c>
      <c r="W44" s="108" t="s">
        <v>0</v>
      </c>
      <c r="X44" s="92"/>
      <c r="Y44" s="92"/>
    </row>
    <row r="45" spans="1:25" ht="20.399999999999999">
      <c r="A45" s="155"/>
      <c r="B45" s="155"/>
      <c r="C45" s="107" t="s">
        <v>35</v>
      </c>
      <c r="D45" s="96" t="s">
        <v>210</v>
      </c>
      <c r="E45" s="8">
        <v>44445.375346180597</v>
      </c>
      <c r="F45" s="8"/>
      <c r="G45" s="8"/>
      <c r="H45" s="8"/>
      <c r="I45" s="8"/>
      <c r="J45" s="9">
        <v>39981</v>
      </c>
      <c r="K45" s="9">
        <v>29177</v>
      </c>
      <c r="L45" s="10">
        <v>0.72977164152972696</v>
      </c>
      <c r="M45" s="11">
        <v>6578</v>
      </c>
      <c r="N45" s="9">
        <v>4942</v>
      </c>
      <c r="O45" s="10">
        <v>0.169379991088871</v>
      </c>
      <c r="P45" s="11">
        <v>2017</v>
      </c>
      <c r="Q45" s="9">
        <v>1939</v>
      </c>
      <c r="R45" s="10">
        <v>0.39235127478753501</v>
      </c>
      <c r="S45" s="10">
        <v>6.6456455427220104E-2</v>
      </c>
      <c r="T45" s="10">
        <v>6.9129794015834398E-2</v>
      </c>
      <c r="U45" s="10">
        <v>0.30662815445424102</v>
      </c>
      <c r="V45" s="12">
        <v>0.1</v>
      </c>
      <c r="W45" s="97" t="s">
        <v>211</v>
      </c>
      <c r="X45" s="92"/>
      <c r="Y45" s="92"/>
    </row>
    <row r="46" spans="1:25">
      <c r="A46" s="155"/>
      <c r="B46" s="155"/>
      <c r="C46" s="109"/>
      <c r="D46" s="96" t="s">
        <v>210</v>
      </c>
      <c r="E46" s="8">
        <v>44445.375346180597</v>
      </c>
      <c r="F46" s="43" t="s">
        <v>216</v>
      </c>
      <c r="G46" s="44">
        <v>9</v>
      </c>
      <c r="H46" s="45">
        <f>G46/P$45</f>
        <v>4.4620723847297967E-3</v>
      </c>
      <c r="I46" s="45">
        <f t="shared" ref="I46" si="10">+G46/K45</f>
        <v>3.0846214484011377E-4</v>
      </c>
      <c r="J46" s="9">
        <v>39981</v>
      </c>
      <c r="K46" s="9">
        <v>29177</v>
      </c>
      <c r="L46" s="10">
        <v>0.72977164152972696</v>
      </c>
      <c r="M46" s="11">
        <v>6578</v>
      </c>
      <c r="N46" s="9">
        <v>4942</v>
      </c>
      <c r="O46" s="10">
        <v>0.169379991088871</v>
      </c>
      <c r="P46" s="11">
        <v>2017</v>
      </c>
      <c r="Q46" s="9">
        <v>1939</v>
      </c>
      <c r="R46" s="10">
        <v>0.39235127478753501</v>
      </c>
      <c r="S46" s="10">
        <v>6.6456455427220104E-2</v>
      </c>
      <c r="T46" s="10">
        <v>6.9129794015834398E-2</v>
      </c>
      <c r="U46" s="10">
        <v>0.30662815445424102</v>
      </c>
      <c r="V46" s="12">
        <v>0.1</v>
      </c>
      <c r="W46" s="97"/>
      <c r="X46" s="92"/>
      <c r="Y46" s="92"/>
    </row>
    <row r="47" spans="1:25">
      <c r="A47" s="155"/>
      <c r="B47" s="155"/>
      <c r="C47" s="109"/>
      <c r="D47" s="96" t="s">
        <v>210</v>
      </c>
      <c r="E47" s="8">
        <v>44445.375346180597</v>
      </c>
      <c r="F47" s="43" t="s">
        <v>198</v>
      </c>
      <c r="G47" s="44">
        <v>3</v>
      </c>
      <c r="H47" s="45">
        <f>G47/P$45</f>
        <v>1.4873574615765989E-3</v>
      </c>
      <c r="I47" s="45">
        <f t="shared" ref="I47" si="11">+G47/K46</f>
        <v>1.0282071494670459E-4</v>
      </c>
      <c r="J47" s="9">
        <v>39981</v>
      </c>
      <c r="K47" s="9">
        <v>29177</v>
      </c>
      <c r="L47" s="10">
        <v>0.72977164152972696</v>
      </c>
      <c r="M47" s="11">
        <v>6578</v>
      </c>
      <c r="N47" s="9">
        <v>4942</v>
      </c>
      <c r="O47" s="10">
        <v>0.169379991088871</v>
      </c>
      <c r="P47" s="11">
        <v>2017</v>
      </c>
      <c r="Q47" s="9">
        <v>1939</v>
      </c>
      <c r="R47" s="10">
        <v>0.39235127478753501</v>
      </c>
      <c r="S47" s="10">
        <v>6.6456455427220104E-2</v>
      </c>
      <c r="T47" s="10">
        <v>6.9129794015834398E-2</v>
      </c>
      <c r="U47" s="10">
        <v>0.30662815445424102</v>
      </c>
      <c r="V47" s="12">
        <v>0.1</v>
      </c>
      <c r="W47" s="97"/>
      <c r="X47" s="92"/>
      <c r="Y47" s="92"/>
    </row>
    <row r="48" spans="1:25">
      <c r="A48" s="155"/>
      <c r="B48" s="155"/>
      <c r="C48" s="157" t="s">
        <v>38</v>
      </c>
      <c r="D48" s="151"/>
      <c r="E48" s="108" t="s">
        <v>0</v>
      </c>
      <c r="F48" s="108"/>
      <c r="G48" s="108"/>
      <c r="H48" s="108"/>
      <c r="I48" s="108"/>
      <c r="J48" s="20">
        <v>39981</v>
      </c>
      <c r="K48" s="20">
        <v>29177</v>
      </c>
      <c r="L48" s="21">
        <v>0.72977164152972696</v>
      </c>
      <c r="M48" s="22">
        <v>6578</v>
      </c>
      <c r="N48" s="20">
        <v>4942</v>
      </c>
      <c r="O48" s="21">
        <v>0.169379991088871</v>
      </c>
      <c r="P48" s="22">
        <v>2017</v>
      </c>
      <c r="Q48" s="20">
        <v>1939</v>
      </c>
      <c r="R48" s="21">
        <v>0.39235127478753501</v>
      </c>
      <c r="S48" s="21">
        <v>6.6456455427220104E-2</v>
      </c>
      <c r="T48" s="21">
        <v>6.9129794015834398E-2</v>
      </c>
      <c r="U48" s="21">
        <v>0.30662815445424102</v>
      </c>
      <c r="V48" s="108" t="s">
        <v>0</v>
      </c>
      <c r="W48" s="108" t="s">
        <v>0</v>
      </c>
      <c r="X48" s="92"/>
      <c r="Y48" s="92"/>
    </row>
    <row r="49" spans="1:25" ht="20.399999999999999">
      <c r="A49" s="155"/>
      <c r="B49" s="155"/>
      <c r="C49" s="107" t="s">
        <v>39</v>
      </c>
      <c r="D49" s="96" t="s">
        <v>212</v>
      </c>
      <c r="E49" s="8">
        <v>44463.375544479197</v>
      </c>
      <c r="F49" s="8"/>
      <c r="G49" s="8"/>
      <c r="H49" s="8"/>
      <c r="I49" s="8"/>
      <c r="J49" s="9">
        <v>19089</v>
      </c>
      <c r="K49" s="9">
        <v>18898</v>
      </c>
      <c r="L49" s="10">
        <v>0.98999423751898996</v>
      </c>
      <c r="M49" s="11">
        <v>4854</v>
      </c>
      <c r="N49" s="9">
        <v>3705</v>
      </c>
      <c r="O49" s="10">
        <v>0.19605249232722999</v>
      </c>
      <c r="P49" s="11">
        <v>1417</v>
      </c>
      <c r="Q49" s="9">
        <v>1249</v>
      </c>
      <c r="R49" s="10">
        <v>0.337112010796221</v>
      </c>
      <c r="S49" s="10">
        <v>6.6091649910043404E-2</v>
      </c>
      <c r="T49" s="10">
        <v>7.4981479521642497E-2</v>
      </c>
      <c r="U49" s="10">
        <v>0.29192418623815403</v>
      </c>
      <c r="V49" s="12">
        <v>0</v>
      </c>
      <c r="W49" s="97" t="s">
        <v>213</v>
      </c>
      <c r="X49" s="92"/>
      <c r="Y49" s="92"/>
    </row>
    <row r="50" spans="1:25">
      <c r="A50" s="155"/>
      <c r="B50" s="155"/>
      <c r="C50" s="109"/>
      <c r="D50" s="96" t="s">
        <v>212</v>
      </c>
      <c r="E50" s="8">
        <v>44463.375544479197</v>
      </c>
      <c r="F50" s="43" t="s">
        <v>54</v>
      </c>
      <c r="G50" s="44">
        <v>9</v>
      </c>
      <c r="H50" s="45">
        <f>G50/P$49</f>
        <v>6.3514467184191958E-3</v>
      </c>
      <c r="I50" s="45">
        <f t="shared" ref="I50" si="12">+G50/K49</f>
        <v>4.7624087204995239E-4</v>
      </c>
      <c r="J50" s="9">
        <v>19089</v>
      </c>
      <c r="K50" s="9">
        <v>18898</v>
      </c>
      <c r="L50" s="10">
        <v>0.98999423751898996</v>
      </c>
      <c r="M50" s="11">
        <v>4854</v>
      </c>
      <c r="N50" s="9">
        <v>3705</v>
      </c>
      <c r="O50" s="10">
        <v>0.19605249232722999</v>
      </c>
      <c r="P50" s="11">
        <v>1417</v>
      </c>
      <c r="Q50" s="9">
        <v>1249</v>
      </c>
      <c r="R50" s="10">
        <v>0.337112010796221</v>
      </c>
      <c r="S50" s="10">
        <v>6.6091649910043404E-2</v>
      </c>
      <c r="T50" s="10">
        <v>7.4981479521642497E-2</v>
      </c>
      <c r="U50" s="10">
        <v>0.29192418623815403</v>
      </c>
      <c r="V50" s="12">
        <v>0</v>
      </c>
      <c r="W50" s="97"/>
      <c r="X50" s="92"/>
      <c r="Y50" s="92"/>
    </row>
    <row r="51" spans="1:25">
      <c r="A51" s="155"/>
      <c r="B51" s="156"/>
      <c r="C51" s="157" t="s">
        <v>42</v>
      </c>
      <c r="D51" s="151"/>
      <c r="E51" s="108" t="s">
        <v>0</v>
      </c>
      <c r="F51" s="108"/>
      <c r="G51" s="108"/>
      <c r="H51" s="108"/>
      <c r="I51" s="108"/>
      <c r="J51" s="20">
        <v>19089</v>
      </c>
      <c r="K51" s="20">
        <v>18898</v>
      </c>
      <c r="L51" s="21">
        <v>0.98999423751898996</v>
      </c>
      <c r="M51" s="22">
        <v>4854</v>
      </c>
      <c r="N51" s="20">
        <v>3705</v>
      </c>
      <c r="O51" s="21">
        <v>0.19605249232722999</v>
      </c>
      <c r="P51" s="22">
        <v>1417</v>
      </c>
      <c r="Q51" s="20">
        <v>1249</v>
      </c>
      <c r="R51" s="21">
        <v>0.337112010796221</v>
      </c>
      <c r="S51" s="21">
        <v>6.6091649910043404E-2</v>
      </c>
      <c r="T51" s="21">
        <v>7.4981479521642497E-2</v>
      </c>
      <c r="U51" s="21">
        <v>0.29192418623815403</v>
      </c>
      <c r="V51" s="108" t="s">
        <v>0</v>
      </c>
      <c r="W51" s="108" t="s">
        <v>0</v>
      </c>
      <c r="X51" s="92"/>
      <c r="Y51" s="92"/>
    </row>
    <row r="52" spans="1:25">
      <c r="A52" s="156"/>
      <c r="B52" s="158" t="s">
        <v>214</v>
      </c>
      <c r="C52" s="150"/>
      <c r="D52" s="151"/>
      <c r="E52" s="100" t="s">
        <v>0</v>
      </c>
      <c r="F52" s="100"/>
      <c r="G52" s="100"/>
      <c r="H52" s="100"/>
      <c r="I52" s="100"/>
      <c r="J52" s="25">
        <v>216406</v>
      </c>
      <c r="K52" s="25">
        <v>193048</v>
      </c>
      <c r="L52" s="26">
        <v>0.89206399083204702</v>
      </c>
      <c r="M52" s="27">
        <v>46926</v>
      </c>
      <c r="N52" s="25">
        <v>34597</v>
      </c>
      <c r="O52" s="26">
        <v>0.17921449587667301</v>
      </c>
      <c r="P52" s="27">
        <v>11867</v>
      </c>
      <c r="Q52" s="25">
        <v>10745</v>
      </c>
      <c r="R52" s="26">
        <v>0.31057606150822298</v>
      </c>
      <c r="S52" s="26">
        <v>5.5659732294558902E-2</v>
      </c>
      <c r="T52" s="26">
        <v>6.1471758319174501E-2</v>
      </c>
      <c r="U52" s="26">
        <v>0.25288752503942402</v>
      </c>
      <c r="V52" s="100" t="s">
        <v>0</v>
      </c>
      <c r="W52" s="100" t="s">
        <v>0</v>
      </c>
      <c r="X52" s="92"/>
      <c r="Y52" s="92"/>
    </row>
    <row r="53" spans="1:25">
      <c r="A53" s="149" t="s">
        <v>115</v>
      </c>
      <c r="B53" s="150"/>
      <c r="C53" s="150"/>
      <c r="D53" s="151"/>
      <c r="E53" s="105" t="s">
        <v>0</v>
      </c>
      <c r="F53" s="105"/>
      <c r="G53" s="105"/>
      <c r="H53" s="105"/>
      <c r="I53" s="105"/>
      <c r="J53" s="29">
        <v>216406</v>
      </c>
      <c r="K53" s="29">
        <v>193048</v>
      </c>
      <c r="L53" s="30">
        <v>0.89206399083204702</v>
      </c>
      <c r="M53" s="31">
        <v>46926</v>
      </c>
      <c r="N53" s="29">
        <v>34597</v>
      </c>
      <c r="O53" s="30">
        <v>0.17921449587667301</v>
      </c>
      <c r="P53" s="31">
        <v>11867</v>
      </c>
      <c r="Q53" s="29">
        <v>10745</v>
      </c>
      <c r="R53" s="30">
        <v>0.31057606150822298</v>
      </c>
      <c r="S53" s="30">
        <v>5.5659732294558902E-2</v>
      </c>
      <c r="T53" s="30">
        <v>6.1471758319174501E-2</v>
      </c>
      <c r="U53" s="30">
        <v>0.25288752503942402</v>
      </c>
      <c r="V53" s="105" t="s">
        <v>0</v>
      </c>
      <c r="W53" s="105" t="s">
        <v>0</v>
      </c>
      <c r="X53" s="92"/>
      <c r="Y53" s="92"/>
    </row>
    <row r="54" spans="1:25">
      <c r="A54" s="152" t="s">
        <v>116</v>
      </c>
      <c r="B54" s="150"/>
      <c r="C54" s="150"/>
      <c r="D54" s="151"/>
      <c r="E54" s="106" t="s">
        <v>0</v>
      </c>
      <c r="F54" s="106"/>
      <c r="G54" s="106"/>
      <c r="H54" s="106"/>
      <c r="I54" s="106"/>
      <c r="J54" s="33">
        <v>216406</v>
      </c>
      <c r="K54" s="33">
        <v>193048</v>
      </c>
      <c r="L54" s="34">
        <v>0.89206399083204702</v>
      </c>
      <c r="M54" s="35">
        <v>46926</v>
      </c>
      <c r="N54" s="33">
        <v>34597</v>
      </c>
      <c r="O54" s="34">
        <v>0.17921449587667301</v>
      </c>
      <c r="P54" s="35">
        <v>11867</v>
      </c>
      <c r="Q54" s="33">
        <v>10745</v>
      </c>
      <c r="R54" s="34">
        <v>0.31057606150822298</v>
      </c>
      <c r="S54" s="34">
        <v>5.5659732294558902E-2</v>
      </c>
      <c r="T54" s="34">
        <v>6.1471758319174501E-2</v>
      </c>
      <c r="U54" s="34">
        <v>0.25288752503942402</v>
      </c>
      <c r="V54" s="106" t="s">
        <v>0</v>
      </c>
      <c r="W54" s="106" t="s">
        <v>0</v>
      </c>
      <c r="X54" s="92"/>
      <c r="Y54" s="92"/>
    </row>
    <row r="55" spans="1:25" ht="0" hidden="1" customHeight="1"/>
  </sheetData>
  <autoFilter ref="A3:W3" xr:uid="{A3DE11F7-9AB6-4427-B4E9-834C01BD2ED0}"/>
  <mergeCells count="11">
    <mergeCell ref="A53:D53"/>
    <mergeCell ref="A54:D54"/>
    <mergeCell ref="A2:E2"/>
    <mergeCell ref="A4:A52"/>
    <mergeCell ref="B4:B51"/>
    <mergeCell ref="C4:C35"/>
    <mergeCell ref="C42:D42"/>
    <mergeCell ref="C44:D44"/>
    <mergeCell ref="C48:D48"/>
    <mergeCell ref="C51:D51"/>
    <mergeCell ref="B52:D52"/>
  </mergeCells>
  <hyperlinks>
    <hyperlink ref="D4" r:id="rId1" xr:uid="{617FB7AA-DD08-4D46-938C-518C1A382735}"/>
    <hyperlink ref="D11" r:id="rId2" xr:uid="{7776751B-C195-45CD-A7C1-E69F59E86088}"/>
    <hyperlink ref="D19" r:id="rId3" xr:uid="{30F98180-2260-4CAC-9E24-39CB84FEE4DE}"/>
    <hyperlink ref="D27" r:id="rId4" xr:uid="{80DFD70D-2AB7-4676-BDCD-B3E6C47BB7E2}"/>
    <hyperlink ref="D35" r:id="rId5" xr:uid="{9C391F46-F8B6-4657-981A-C442226A9D61}"/>
    <hyperlink ref="D43" r:id="rId6" xr:uid="{D1B35471-D78C-48DB-B154-CCE53F1D02BD}"/>
    <hyperlink ref="D45" r:id="rId7" xr:uid="{18B63E62-CBCB-404B-BA86-5CCBF7FE3072}"/>
    <hyperlink ref="D49" r:id="rId8" xr:uid="{5409A349-67EF-439C-BD63-3A8C2D183B36}"/>
    <hyperlink ref="D5" r:id="rId9" xr:uid="{8835F04A-B4E4-473E-80EA-B5BB9EB85E22}"/>
    <hyperlink ref="D6" r:id="rId10" xr:uid="{9D4C6DA9-A307-40E7-9A52-260E4A92C2F6}"/>
    <hyperlink ref="D7" r:id="rId11" xr:uid="{0F04473D-EF49-4B44-931D-E0284C4A808A}"/>
    <hyperlink ref="D8" r:id="rId12" xr:uid="{299C2DD9-A247-4E51-94CD-ACAB87D32E59}"/>
    <hyperlink ref="D9" r:id="rId13" xr:uid="{4B5A46D6-E8DD-4B41-8BEF-3457A3008877}"/>
    <hyperlink ref="D12" r:id="rId14" xr:uid="{B833CE6D-49E2-4258-BE49-DF9C8437C206}"/>
    <hyperlink ref="D13" r:id="rId15" xr:uid="{91710B0D-3F4D-4482-AE49-240072ECE792}"/>
    <hyperlink ref="D14" r:id="rId16" xr:uid="{FA891DD8-719F-4CC2-B858-0FFF5DC1D7C1}"/>
    <hyperlink ref="D15" r:id="rId17" xr:uid="{FF3F7343-7AD7-49F1-B963-4731C4AC42A8}"/>
    <hyperlink ref="D16" r:id="rId18" xr:uid="{A2CEE952-0F57-4D2D-ACF0-52AB477017CC}"/>
    <hyperlink ref="D17" r:id="rId19" xr:uid="{D037C8B2-157D-48F3-9872-E61D88FED48B}"/>
    <hyperlink ref="D20" r:id="rId20" xr:uid="{F5572188-A2D1-43EA-AE23-27333B288BBE}"/>
    <hyperlink ref="D21" r:id="rId21" xr:uid="{1C3C9702-7B6D-4CD6-A442-7E5D72329917}"/>
    <hyperlink ref="D22" r:id="rId22" xr:uid="{0FB0AAEB-3DCC-449A-BBEE-D36A838AC188}"/>
    <hyperlink ref="D23" r:id="rId23" xr:uid="{ACF7CAEE-9551-40BA-8F27-B7BC996C9D3C}"/>
    <hyperlink ref="D24" r:id="rId24" xr:uid="{5FD6EFC0-383E-4256-8A50-65FD487591C9}"/>
    <hyperlink ref="D25" r:id="rId25" xr:uid="{04F12439-4057-44F3-9453-E1BBABE1607B}"/>
    <hyperlink ref="D28" r:id="rId26" xr:uid="{D2E98B5B-FBA6-43A2-ABD4-DA2AB539120A}"/>
    <hyperlink ref="D29" r:id="rId27" xr:uid="{C7027375-68B6-48EA-80D8-0461AA45974A}"/>
    <hyperlink ref="D30" r:id="rId28" xr:uid="{01BB994E-FD08-44DD-989C-4C00171B93AE}"/>
    <hyperlink ref="D31" r:id="rId29" xr:uid="{40ED5D16-BCD2-4398-B56E-634E3BB6873E}"/>
    <hyperlink ref="D32" r:id="rId30" xr:uid="{4704F94E-2EDB-4ECB-BFAA-E86193DDF5F0}"/>
    <hyperlink ref="D33" r:id="rId31" xr:uid="{1627C745-D02F-4684-AE19-0F95F75D44AD}"/>
    <hyperlink ref="D36" r:id="rId32" xr:uid="{FC68B974-547E-4EFC-99D9-EAF06FE7A1A7}"/>
    <hyperlink ref="D37" r:id="rId33" xr:uid="{126CFF78-9481-4EC0-B043-19E2CB463DF1}"/>
    <hyperlink ref="D38" r:id="rId34" xr:uid="{E97F1250-5B09-4A63-ACBD-F4DF2A0924E6}"/>
    <hyperlink ref="D39" r:id="rId35" xr:uid="{14F66649-12B9-4A7E-8EBF-9307C6107D60}"/>
    <hyperlink ref="D40" r:id="rId36" xr:uid="{04537FCC-0EF5-40B9-A501-D49D761DB0A2}"/>
    <hyperlink ref="D41" r:id="rId37" xr:uid="{40F80516-A010-4231-9C2B-C670B966F765}"/>
    <hyperlink ref="D46" r:id="rId38" xr:uid="{BB0C675C-90C4-42D7-907A-BCB29746222F}"/>
    <hyperlink ref="D47" r:id="rId39" xr:uid="{81800C35-0820-424F-9CB6-6920E17F76FB}"/>
    <hyperlink ref="D50" r:id="rId40" xr:uid="{8C763715-8773-4A11-992C-67C6E4DD3E3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2021</vt:lpstr>
      <vt:lpstr>Feb 2021</vt:lpstr>
      <vt:lpstr>March 2021</vt:lpstr>
      <vt:lpstr>April 2021</vt:lpstr>
      <vt:lpstr>May 2021</vt:lpstr>
      <vt:lpstr>June 2021</vt:lpstr>
      <vt:lpstr>July 2021</vt:lpstr>
      <vt:lpstr>August 2021</vt:lpstr>
      <vt:lpstr>Sept 2021</vt:lpstr>
      <vt:lpstr>Oct 2021</vt:lpstr>
      <vt:lpstr>Nov 2021</vt:lpstr>
      <vt:lpstr>Dec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Sherai E Falcon</dc:creator>
  <cp:lastModifiedBy>Mark Rosacker</cp:lastModifiedBy>
  <dcterms:created xsi:type="dcterms:W3CDTF">2021-02-02T01:41:41Z</dcterms:created>
  <dcterms:modified xsi:type="dcterms:W3CDTF">2022-01-06T16:08:56Z</dcterms:modified>
</cp:coreProperties>
</file>